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5135" windowHeight="9596"/>
  </bookViews>
  <sheets>
    <sheet name="Laskuri" sheetId="2" r:id="rId1"/>
    <sheet name="Seuranta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2" l="1"/>
  <c r="C17" i="2"/>
  <c r="C80" i="1" l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BW80" i="1"/>
  <c r="BX80" i="1"/>
  <c r="BY80" i="1"/>
  <c r="BZ80" i="1"/>
  <c r="CA80" i="1"/>
  <c r="CB80" i="1"/>
  <c r="CC80" i="1"/>
  <c r="CD80" i="1"/>
  <c r="CE80" i="1"/>
  <c r="CF80" i="1"/>
  <c r="CG80" i="1"/>
  <c r="CH80" i="1"/>
  <c r="CI80" i="1"/>
  <c r="CJ80" i="1"/>
  <c r="CK80" i="1"/>
  <c r="CL80" i="1"/>
  <c r="CM80" i="1"/>
  <c r="CN80" i="1"/>
  <c r="CO80" i="1"/>
  <c r="CP80" i="1"/>
  <c r="CQ80" i="1"/>
  <c r="CR80" i="1"/>
  <c r="CS80" i="1"/>
  <c r="CT80" i="1"/>
  <c r="CU80" i="1"/>
  <c r="CV80" i="1"/>
  <c r="CW80" i="1"/>
  <c r="CX80" i="1"/>
  <c r="CY80" i="1"/>
  <c r="CZ80" i="1"/>
  <c r="DA80" i="1"/>
  <c r="DB80" i="1"/>
  <c r="DC80" i="1"/>
  <c r="DD80" i="1"/>
  <c r="DE80" i="1"/>
  <c r="DF80" i="1"/>
  <c r="DG80" i="1"/>
  <c r="DH80" i="1"/>
  <c r="DI80" i="1"/>
  <c r="DJ80" i="1"/>
  <c r="DK80" i="1"/>
  <c r="DL80" i="1"/>
  <c r="DM80" i="1"/>
  <c r="DN80" i="1"/>
  <c r="DO80" i="1"/>
  <c r="DP80" i="1"/>
  <c r="DQ80" i="1"/>
  <c r="DR80" i="1"/>
  <c r="DS80" i="1"/>
  <c r="DT80" i="1"/>
  <c r="C42" i="1" l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CW42" i="1"/>
  <c r="CX42" i="1"/>
  <c r="CY42" i="1"/>
  <c r="CZ42" i="1"/>
  <c r="DA42" i="1"/>
  <c r="DB42" i="1"/>
  <c r="DC42" i="1"/>
  <c r="DD42" i="1"/>
  <c r="DE42" i="1"/>
  <c r="DF42" i="1"/>
  <c r="DG42" i="1"/>
  <c r="DH42" i="1"/>
  <c r="DI42" i="1"/>
  <c r="DJ42" i="1"/>
  <c r="DK42" i="1"/>
  <c r="DL42" i="1"/>
  <c r="DM42" i="1"/>
  <c r="DN42" i="1"/>
  <c r="DO42" i="1"/>
  <c r="DP42" i="1"/>
  <c r="DQ42" i="1"/>
  <c r="DR42" i="1"/>
  <c r="DS42" i="1"/>
  <c r="DT42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DB25" i="1"/>
  <c r="DC25" i="1"/>
  <c r="DD25" i="1"/>
  <c r="DE25" i="1"/>
  <c r="DF25" i="1"/>
  <c r="DG25" i="1"/>
  <c r="DH25" i="1"/>
  <c r="DI25" i="1"/>
  <c r="DJ25" i="1"/>
  <c r="DK25" i="1"/>
  <c r="DL25" i="1"/>
  <c r="DM25" i="1"/>
  <c r="DN25" i="1"/>
  <c r="DO25" i="1"/>
  <c r="DP25" i="1"/>
  <c r="DQ25" i="1"/>
  <c r="DR25" i="1"/>
  <c r="DS25" i="1"/>
  <c r="DT25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DB20" i="1"/>
  <c r="DC20" i="1"/>
  <c r="DD20" i="1"/>
  <c r="DE20" i="1"/>
  <c r="DF20" i="1"/>
  <c r="DG20" i="1"/>
  <c r="DH20" i="1"/>
  <c r="DI20" i="1"/>
  <c r="DJ20" i="1"/>
  <c r="DK20" i="1"/>
  <c r="DL20" i="1"/>
  <c r="DM20" i="1"/>
  <c r="DN20" i="1"/>
  <c r="DO20" i="1"/>
  <c r="DP20" i="1"/>
  <c r="DQ20" i="1"/>
  <c r="DR20" i="1"/>
  <c r="DS20" i="1"/>
  <c r="DT20" i="1"/>
  <c r="C86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AF86" i="1"/>
  <c r="AG86" i="1"/>
  <c r="AH86" i="1"/>
  <c r="AI86" i="1"/>
  <c r="AJ86" i="1"/>
  <c r="AK86" i="1"/>
  <c r="AL86" i="1"/>
  <c r="AM86" i="1"/>
  <c r="AN86" i="1"/>
  <c r="AO86" i="1"/>
  <c r="AP86" i="1"/>
  <c r="AQ86" i="1"/>
  <c r="AR86" i="1"/>
  <c r="AS86" i="1"/>
  <c r="AT86" i="1"/>
  <c r="AU86" i="1"/>
  <c r="AV86" i="1"/>
  <c r="AW86" i="1"/>
  <c r="AX86" i="1"/>
  <c r="AY86" i="1"/>
  <c r="AZ86" i="1"/>
  <c r="BA86" i="1"/>
  <c r="BB86" i="1"/>
  <c r="BC86" i="1"/>
  <c r="BD86" i="1"/>
  <c r="BE86" i="1"/>
  <c r="BF86" i="1"/>
  <c r="BG86" i="1"/>
  <c r="BH86" i="1"/>
  <c r="BI86" i="1"/>
  <c r="BJ86" i="1"/>
  <c r="BK86" i="1"/>
  <c r="BL86" i="1"/>
  <c r="BM86" i="1"/>
  <c r="BN86" i="1"/>
  <c r="BO86" i="1"/>
  <c r="BP86" i="1"/>
  <c r="BQ86" i="1"/>
  <c r="BR86" i="1"/>
  <c r="BS86" i="1"/>
  <c r="BT86" i="1"/>
  <c r="BU86" i="1"/>
  <c r="BV86" i="1"/>
  <c r="BW86" i="1"/>
  <c r="BX86" i="1"/>
  <c r="BY86" i="1"/>
  <c r="BZ86" i="1"/>
  <c r="CA86" i="1"/>
  <c r="CB86" i="1"/>
  <c r="CC86" i="1"/>
  <c r="CD86" i="1"/>
  <c r="CE86" i="1"/>
  <c r="CF86" i="1"/>
  <c r="CG86" i="1"/>
  <c r="CH86" i="1"/>
  <c r="CI86" i="1"/>
  <c r="CJ86" i="1"/>
  <c r="CK86" i="1"/>
  <c r="CL86" i="1"/>
  <c r="CM86" i="1"/>
  <c r="CN86" i="1"/>
  <c r="CO86" i="1"/>
  <c r="CP86" i="1"/>
  <c r="CQ86" i="1"/>
  <c r="CR86" i="1"/>
  <c r="CS86" i="1"/>
  <c r="CT86" i="1"/>
  <c r="CU86" i="1"/>
  <c r="CV86" i="1"/>
  <c r="CW86" i="1"/>
  <c r="CX86" i="1"/>
  <c r="CY86" i="1"/>
  <c r="CZ86" i="1"/>
  <c r="DA86" i="1"/>
  <c r="DB86" i="1"/>
  <c r="DC86" i="1"/>
  <c r="DD86" i="1"/>
  <c r="DE86" i="1"/>
  <c r="DF86" i="1"/>
  <c r="DG86" i="1"/>
  <c r="DH86" i="1"/>
  <c r="DI86" i="1"/>
  <c r="DJ86" i="1"/>
  <c r="DK86" i="1"/>
  <c r="DL86" i="1"/>
  <c r="DM86" i="1"/>
  <c r="DN86" i="1"/>
  <c r="DO86" i="1"/>
  <c r="DP86" i="1"/>
  <c r="DQ86" i="1"/>
  <c r="DR86" i="1"/>
  <c r="DS86" i="1"/>
  <c r="DT86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DB75" i="1"/>
  <c r="DC75" i="1"/>
  <c r="DD75" i="1"/>
  <c r="DE75" i="1"/>
  <c r="DF75" i="1"/>
  <c r="DG75" i="1"/>
  <c r="DH75" i="1"/>
  <c r="DI75" i="1"/>
  <c r="DJ75" i="1"/>
  <c r="DK75" i="1"/>
  <c r="DL75" i="1"/>
  <c r="DM75" i="1"/>
  <c r="DN75" i="1"/>
  <c r="DO75" i="1"/>
  <c r="DP75" i="1"/>
  <c r="DQ75" i="1"/>
  <c r="DR75" i="1"/>
  <c r="DS75" i="1"/>
  <c r="DT75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CX59" i="1"/>
  <c r="CY59" i="1"/>
  <c r="CZ59" i="1"/>
  <c r="DA59" i="1"/>
  <c r="DB59" i="1"/>
  <c r="DC59" i="1"/>
  <c r="DD59" i="1"/>
  <c r="DE59" i="1"/>
  <c r="DF59" i="1"/>
  <c r="DG59" i="1"/>
  <c r="DH59" i="1"/>
  <c r="DI59" i="1"/>
  <c r="DJ59" i="1"/>
  <c r="DK59" i="1"/>
  <c r="DL59" i="1"/>
  <c r="DM59" i="1"/>
  <c r="DN59" i="1"/>
  <c r="DO59" i="1"/>
  <c r="DP59" i="1"/>
  <c r="DQ59" i="1"/>
  <c r="DR59" i="1"/>
  <c r="DS59" i="1"/>
  <c r="DT59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CL52" i="1"/>
  <c r="CM52" i="1"/>
  <c r="CN52" i="1"/>
  <c r="CO52" i="1"/>
  <c r="CP52" i="1"/>
  <c r="CQ52" i="1"/>
  <c r="CR52" i="1"/>
  <c r="CS52" i="1"/>
  <c r="CT52" i="1"/>
  <c r="CU52" i="1"/>
  <c r="CV52" i="1"/>
  <c r="CW52" i="1"/>
  <c r="CX52" i="1"/>
  <c r="CY52" i="1"/>
  <c r="CZ52" i="1"/>
  <c r="DA52" i="1"/>
  <c r="DB52" i="1"/>
  <c r="DC52" i="1"/>
  <c r="DD52" i="1"/>
  <c r="DE52" i="1"/>
  <c r="DF52" i="1"/>
  <c r="DG52" i="1"/>
  <c r="DH52" i="1"/>
  <c r="DI52" i="1"/>
  <c r="DJ52" i="1"/>
  <c r="DK52" i="1"/>
  <c r="DL52" i="1"/>
  <c r="DM52" i="1"/>
  <c r="DN52" i="1"/>
  <c r="DO52" i="1"/>
  <c r="DP52" i="1"/>
  <c r="DQ52" i="1"/>
  <c r="DR52" i="1"/>
  <c r="DS52" i="1"/>
  <c r="DT52" i="1"/>
  <c r="C45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CL45" i="1"/>
  <c r="CM45" i="1"/>
  <c r="CN45" i="1"/>
  <c r="CO45" i="1"/>
  <c r="CP45" i="1"/>
  <c r="CQ45" i="1"/>
  <c r="CR45" i="1"/>
  <c r="CS45" i="1"/>
  <c r="CT45" i="1"/>
  <c r="CU45" i="1"/>
  <c r="CV45" i="1"/>
  <c r="CW45" i="1"/>
  <c r="CX45" i="1"/>
  <c r="CY45" i="1"/>
  <c r="CZ45" i="1"/>
  <c r="DA45" i="1"/>
  <c r="DB45" i="1"/>
  <c r="DC45" i="1"/>
  <c r="DD45" i="1"/>
  <c r="DE45" i="1"/>
  <c r="DF45" i="1"/>
  <c r="DG45" i="1"/>
  <c r="DH45" i="1"/>
  <c r="DI45" i="1"/>
  <c r="DJ45" i="1"/>
  <c r="DK45" i="1"/>
  <c r="DL45" i="1"/>
  <c r="DM45" i="1"/>
  <c r="DN45" i="1"/>
  <c r="DO45" i="1"/>
  <c r="DP45" i="1"/>
  <c r="DQ45" i="1"/>
  <c r="DR45" i="1"/>
  <c r="DS45" i="1"/>
  <c r="DT45" i="1"/>
  <c r="B75" i="1"/>
  <c r="DT78" i="1" l="1"/>
  <c r="DP78" i="1"/>
  <c r="DL78" i="1"/>
  <c r="DH78" i="1"/>
  <c r="DD78" i="1"/>
  <c r="CZ78" i="1"/>
  <c r="CV78" i="1"/>
  <c r="CR78" i="1"/>
  <c r="CN78" i="1"/>
  <c r="CJ78" i="1"/>
  <c r="CF78" i="1"/>
  <c r="CB78" i="1"/>
  <c r="BX78" i="1"/>
  <c r="BT78" i="1"/>
  <c r="BP78" i="1"/>
  <c r="BL78" i="1"/>
  <c r="BH78" i="1"/>
  <c r="BD78" i="1"/>
  <c r="AZ78" i="1"/>
  <c r="AV78" i="1"/>
  <c r="AR78" i="1"/>
  <c r="AN78" i="1"/>
  <c r="AJ78" i="1"/>
  <c r="AF78" i="1"/>
  <c r="AB78" i="1"/>
  <c r="X78" i="1"/>
  <c r="T78" i="1"/>
  <c r="P78" i="1"/>
  <c r="L78" i="1"/>
  <c r="H78" i="1"/>
  <c r="D78" i="1"/>
  <c r="DS78" i="1"/>
  <c r="DO78" i="1"/>
  <c r="DK78" i="1"/>
  <c r="DG78" i="1"/>
  <c r="DC78" i="1"/>
  <c r="CY78" i="1"/>
  <c r="CU78" i="1"/>
  <c r="CQ78" i="1"/>
  <c r="CM78" i="1"/>
  <c r="CI78" i="1"/>
  <c r="CE78" i="1"/>
  <c r="CA78" i="1"/>
  <c r="BW78" i="1"/>
  <c r="BS78" i="1"/>
  <c r="BO78" i="1"/>
  <c r="BK78" i="1"/>
  <c r="BG78" i="1"/>
  <c r="BC78" i="1"/>
  <c r="AY78" i="1"/>
  <c r="AU78" i="1"/>
  <c r="AQ78" i="1"/>
  <c r="AM78" i="1"/>
  <c r="AI78" i="1"/>
  <c r="AE78" i="1"/>
  <c r="AA78" i="1"/>
  <c r="W78" i="1"/>
  <c r="S78" i="1"/>
  <c r="O78" i="1"/>
  <c r="K78" i="1"/>
  <c r="G78" i="1"/>
  <c r="CJ69" i="1"/>
  <c r="CJ77" i="1" s="1"/>
  <c r="CJ79" i="1" s="1"/>
  <c r="DR78" i="1"/>
  <c r="DN78" i="1"/>
  <c r="DJ78" i="1"/>
  <c r="DF78" i="1"/>
  <c r="DB78" i="1"/>
  <c r="CX78" i="1"/>
  <c r="CT78" i="1"/>
  <c r="CP78" i="1"/>
  <c r="CL78" i="1"/>
  <c r="CH78" i="1"/>
  <c r="CD78" i="1"/>
  <c r="BZ78" i="1"/>
  <c r="BV78" i="1"/>
  <c r="BR78" i="1"/>
  <c r="BN78" i="1"/>
  <c r="BJ78" i="1"/>
  <c r="BF78" i="1"/>
  <c r="BB78" i="1"/>
  <c r="AX78" i="1"/>
  <c r="AT78" i="1"/>
  <c r="AP78" i="1"/>
  <c r="AL78" i="1"/>
  <c r="AH78" i="1"/>
  <c r="AD78" i="1"/>
  <c r="Z78" i="1"/>
  <c r="V78" i="1"/>
  <c r="R78" i="1"/>
  <c r="N78" i="1"/>
  <c r="J78" i="1"/>
  <c r="F78" i="1"/>
  <c r="BL69" i="1"/>
  <c r="BL77" i="1" s="1"/>
  <c r="BL79" i="1" s="1"/>
  <c r="AB69" i="1"/>
  <c r="AB77" i="1" s="1"/>
  <c r="AB79" i="1" s="1"/>
  <c r="L69" i="1"/>
  <c r="L77" i="1" s="1"/>
  <c r="L79" i="1" s="1"/>
  <c r="AJ69" i="1"/>
  <c r="AJ77" i="1" s="1"/>
  <c r="AJ79" i="1" s="1"/>
  <c r="DQ78" i="1"/>
  <c r="DM78" i="1"/>
  <c r="DI78" i="1"/>
  <c r="DE78" i="1"/>
  <c r="DA78" i="1"/>
  <c r="CW78" i="1"/>
  <c r="CS78" i="1"/>
  <c r="CO78" i="1"/>
  <c r="CK78" i="1"/>
  <c r="CG78" i="1"/>
  <c r="CC78" i="1"/>
  <c r="BY78" i="1"/>
  <c r="BU78" i="1"/>
  <c r="BQ78" i="1"/>
  <c r="BM78" i="1"/>
  <c r="BI78" i="1"/>
  <c r="BE78" i="1"/>
  <c r="BA78" i="1"/>
  <c r="AW78" i="1"/>
  <c r="AS78" i="1"/>
  <c r="AO78" i="1"/>
  <c r="AK78" i="1"/>
  <c r="AG78" i="1"/>
  <c r="AC78" i="1"/>
  <c r="Y78" i="1"/>
  <c r="U78" i="1"/>
  <c r="Q78" i="1"/>
  <c r="M78" i="1"/>
  <c r="I78" i="1"/>
  <c r="E78" i="1"/>
  <c r="C69" i="1"/>
  <c r="C77" i="1" s="1"/>
  <c r="C79" i="1" s="1"/>
  <c r="C78" i="1"/>
  <c r="DE69" i="1"/>
  <c r="DE77" i="1" s="1"/>
  <c r="DE79" i="1" s="1"/>
  <c r="CC69" i="1"/>
  <c r="CC77" i="1" s="1"/>
  <c r="CC79" i="1" s="1"/>
  <c r="DI69" i="1"/>
  <c r="DI77" i="1" s="1"/>
  <c r="DI79" i="1" s="1"/>
  <c r="BY69" i="1"/>
  <c r="BY77" i="1" s="1"/>
  <c r="BY79" i="1" s="1"/>
  <c r="BQ69" i="1"/>
  <c r="BQ77" i="1" s="1"/>
  <c r="BQ79" i="1" s="1"/>
  <c r="AW69" i="1"/>
  <c r="AW77" i="1" s="1"/>
  <c r="AW79" i="1" s="1"/>
  <c r="AO69" i="1"/>
  <c r="AO77" i="1" s="1"/>
  <c r="AO79" i="1" s="1"/>
  <c r="U69" i="1"/>
  <c r="U77" i="1" s="1"/>
  <c r="U79" i="1" s="1"/>
  <c r="CY69" i="1"/>
  <c r="CY77" i="1" s="1"/>
  <c r="CY79" i="1" s="1"/>
  <c r="BC69" i="1"/>
  <c r="BC77" i="1" s="1"/>
  <c r="BC79" i="1" s="1"/>
  <c r="AA69" i="1"/>
  <c r="AA77" i="1" s="1"/>
  <c r="AA79" i="1" s="1"/>
  <c r="DT69" i="1"/>
  <c r="DT77" i="1" s="1"/>
  <c r="DT79" i="1" s="1"/>
  <c r="DP69" i="1"/>
  <c r="DP77" i="1" s="1"/>
  <c r="DP79" i="1" s="1"/>
  <c r="CN69" i="1"/>
  <c r="CN77" i="1" s="1"/>
  <c r="CN79" i="1" s="1"/>
  <c r="DS69" i="1"/>
  <c r="DS77" i="1" s="1"/>
  <c r="DS79" i="1" s="1"/>
  <c r="DO69" i="1"/>
  <c r="DO77" i="1" s="1"/>
  <c r="DO79" i="1" s="1"/>
  <c r="DK69" i="1"/>
  <c r="DK77" i="1" s="1"/>
  <c r="DK79" i="1" s="1"/>
  <c r="DG69" i="1"/>
  <c r="DG77" i="1" s="1"/>
  <c r="DG79" i="1" s="1"/>
  <c r="DC69" i="1"/>
  <c r="DC77" i="1" s="1"/>
  <c r="DC79" i="1" s="1"/>
  <c r="CU69" i="1"/>
  <c r="CU77" i="1" s="1"/>
  <c r="CU79" i="1" s="1"/>
  <c r="CQ69" i="1"/>
  <c r="CQ77" i="1" s="1"/>
  <c r="CQ79" i="1" s="1"/>
  <c r="CM69" i="1"/>
  <c r="CM77" i="1" s="1"/>
  <c r="CM79" i="1" s="1"/>
  <c r="CI69" i="1"/>
  <c r="CI77" i="1" s="1"/>
  <c r="CI79" i="1" s="1"/>
  <c r="CE69" i="1"/>
  <c r="CE77" i="1" s="1"/>
  <c r="CE79" i="1" s="1"/>
  <c r="CA69" i="1"/>
  <c r="CA77" i="1" s="1"/>
  <c r="CA79" i="1" s="1"/>
  <c r="BW69" i="1"/>
  <c r="BW77" i="1" s="1"/>
  <c r="BW79" i="1" s="1"/>
  <c r="BS69" i="1"/>
  <c r="BS77" i="1" s="1"/>
  <c r="BS79" i="1" s="1"/>
  <c r="BO69" i="1"/>
  <c r="BO77" i="1" s="1"/>
  <c r="BO79" i="1" s="1"/>
  <c r="BK69" i="1"/>
  <c r="BK77" i="1" s="1"/>
  <c r="BK79" i="1" s="1"/>
  <c r="BG69" i="1"/>
  <c r="BG77" i="1" s="1"/>
  <c r="BG79" i="1" s="1"/>
  <c r="AY69" i="1"/>
  <c r="AY77" i="1" s="1"/>
  <c r="AY79" i="1" s="1"/>
  <c r="AU69" i="1"/>
  <c r="AU77" i="1" s="1"/>
  <c r="AU79" i="1" s="1"/>
  <c r="AQ69" i="1"/>
  <c r="AQ77" i="1" s="1"/>
  <c r="AQ79" i="1" s="1"/>
  <c r="AM69" i="1"/>
  <c r="AM77" i="1" s="1"/>
  <c r="AM79" i="1" s="1"/>
  <c r="AI69" i="1"/>
  <c r="AI77" i="1" s="1"/>
  <c r="AI79" i="1" s="1"/>
  <c r="AE69" i="1"/>
  <c r="AE77" i="1" s="1"/>
  <c r="AE79" i="1" s="1"/>
  <c r="W69" i="1"/>
  <c r="W77" i="1" s="1"/>
  <c r="W79" i="1" s="1"/>
  <c r="S69" i="1"/>
  <c r="S77" i="1" s="1"/>
  <c r="S79" i="1" s="1"/>
  <c r="O69" i="1"/>
  <c r="O77" i="1" s="1"/>
  <c r="O79" i="1" s="1"/>
  <c r="K69" i="1"/>
  <c r="K77" i="1" s="1"/>
  <c r="K79" i="1" s="1"/>
  <c r="G69" i="1"/>
  <c r="G77" i="1" s="1"/>
  <c r="G79" i="1" s="1"/>
  <c r="DQ69" i="1"/>
  <c r="DQ77" i="1" s="1"/>
  <c r="DQ79" i="1" s="1"/>
  <c r="DM69" i="1"/>
  <c r="DM77" i="1" s="1"/>
  <c r="DM79" i="1" s="1"/>
  <c r="DA69" i="1"/>
  <c r="DA77" i="1" s="1"/>
  <c r="DA79" i="1" s="1"/>
  <c r="CW69" i="1"/>
  <c r="CW77" i="1" s="1"/>
  <c r="CW79" i="1" s="1"/>
  <c r="CS69" i="1"/>
  <c r="CS77" i="1" s="1"/>
  <c r="CS79" i="1" s="1"/>
  <c r="CO69" i="1"/>
  <c r="CO77" i="1" s="1"/>
  <c r="CO79" i="1" s="1"/>
  <c r="CK69" i="1"/>
  <c r="CK77" i="1" s="1"/>
  <c r="CK79" i="1" s="1"/>
  <c r="CG69" i="1"/>
  <c r="CG77" i="1" s="1"/>
  <c r="CG79" i="1" s="1"/>
  <c r="BU69" i="1"/>
  <c r="BU77" i="1" s="1"/>
  <c r="BU79" i="1" s="1"/>
  <c r="BM69" i="1"/>
  <c r="BM77" i="1" s="1"/>
  <c r="BM79" i="1" s="1"/>
  <c r="BI69" i="1"/>
  <c r="BI77" i="1" s="1"/>
  <c r="BI79" i="1" s="1"/>
  <c r="BE69" i="1"/>
  <c r="BE77" i="1" s="1"/>
  <c r="BE79" i="1" s="1"/>
  <c r="BA69" i="1"/>
  <c r="BA77" i="1" s="1"/>
  <c r="BA79" i="1" s="1"/>
  <c r="AS69" i="1"/>
  <c r="AS77" i="1" s="1"/>
  <c r="AS79" i="1" s="1"/>
  <c r="AK69" i="1"/>
  <c r="AK77" i="1" s="1"/>
  <c r="AK79" i="1" s="1"/>
  <c r="AG69" i="1"/>
  <c r="AG77" i="1" s="1"/>
  <c r="AG79" i="1" s="1"/>
  <c r="AC69" i="1"/>
  <c r="AC77" i="1" s="1"/>
  <c r="AC79" i="1" s="1"/>
  <c r="Y69" i="1"/>
  <c r="Y77" i="1" s="1"/>
  <c r="Y79" i="1" s="1"/>
  <c r="Q69" i="1"/>
  <c r="Q77" i="1" s="1"/>
  <c r="Q79" i="1" s="1"/>
  <c r="M69" i="1"/>
  <c r="M77" i="1" s="1"/>
  <c r="M79" i="1" s="1"/>
  <c r="I69" i="1"/>
  <c r="I77" i="1" s="1"/>
  <c r="I79" i="1" s="1"/>
  <c r="E69" i="1"/>
  <c r="E77" i="1" s="1"/>
  <c r="E79" i="1" s="1"/>
  <c r="DL69" i="1"/>
  <c r="DL77" i="1" s="1"/>
  <c r="DL79" i="1" s="1"/>
  <c r="DH69" i="1"/>
  <c r="DH77" i="1" s="1"/>
  <c r="DH79" i="1" s="1"/>
  <c r="DD69" i="1"/>
  <c r="DD77" i="1" s="1"/>
  <c r="DD79" i="1" s="1"/>
  <c r="CZ69" i="1"/>
  <c r="CZ77" i="1" s="1"/>
  <c r="CZ79" i="1" s="1"/>
  <c r="CV69" i="1"/>
  <c r="CV77" i="1" s="1"/>
  <c r="CV79" i="1" s="1"/>
  <c r="CR69" i="1"/>
  <c r="CR77" i="1" s="1"/>
  <c r="CR79" i="1" s="1"/>
  <c r="CF69" i="1"/>
  <c r="CF77" i="1" s="1"/>
  <c r="CF79" i="1" s="1"/>
  <c r="CB69" i="1"/>
  <c r="CB77" i="1" s="1"/>
  <c r="CB79" i="1" s="1"/>
  <c r="BX69" i="1"/>
  <c r="BX77" i="1" s="1"/>
  <c r="BX79" i="1" s="1"/>
  <c r="BP69" i="1"/>
  <c r="BP77" i="1" s="1"/>
  <c r="BP79" i="1" s="1"/>
  <c r="BH69" i="1"/>
  <c r="BH77" i="1" s="1"/>
  <c r="BH79" i="1" s="1"/>
  <c r="AZ69" i="1"/>
  <c r="AZ77" i="1" s="1"/>
  <c r="AZ79" i="1" s="1"/>
  <c r="AV69" i="1"/>
  <c r="AV77" i="1" s="1"/>
  <c r="AV79" i="1" s="1"/>
  <c r="AR69" i="1"/>
  <c r="AR77" i="1" s="1"/>
  <c r="AR79" i="1" s="1"/>
  <c r="AF69" i="1"/>
  <c r="AF77" i="1" s="1"/>
  <c r="AF79" i="1" s="1"/>
  <c r="T69" i="1"/>
  <c r="T77" i="1" s="1"/>
  <c r="T79" i="1" s="1"/>
  <c r="P69" i="1"/>
  <c r="P77" i="1" s="1"/>
  <c r="P79" i="1" s="1"/>
  <c r="D69" i="1"/>
  <c r="D77" i="1" s="1"/>
  <c r="D79" i="1" s="1"/>
  <c r="DR69" i="1"/>
  <c r="DR77" i="1" s="1"/>
  <c r="DR79" i="1" s="1"/>
  <c r="DN69" i="1"/>
  <c r="DN77" i="1" s="1"/>
  <c r="DN79" i="1" s="1"/>
  <c r="DJ69" i="1"/>
  <c r="DJ77" i="1" s="1"/>
  <c r="DJ79" i="1" s="1"/>
  <c r="DF69" i="1"/>
  <c r="DF77" i="1" s="1"/>
  <c r="DF79" i="1" s="1"/>
  <c r="DB69" i="1"/>
  <c r="DB77" i="1" s="1"/>
  <c r="DB79" i="1" s="1"/>
  <c r="CX69" i="1"/>
  <c r="CX77" i="1" s="1"/>
  <c r="CX79" i="1" s="1"/>
  <c r="CT69" i="1"/>
  <c r="CT77" i="1" s="1"/>
  <c r="CT79" i="1" s="1"/>
  <c r="CP69" i="1"/>
  <c r="CP77" i="1" s="1"/>
  <c r="CP79" i="1" s="1"/>
  <c r="CL69" i="1"/>
  <c r="CL77" i="1" s="1"/>
  <c r="CL79" i="1" s="1"/>
  <c r="CH69" i="1"/>
  <c r="CH77" i="1" s="1"/>
  <c r="CH79" i="1" s="1"/>
  <c r="CD69" i="1"/>
  <c r="CD77" i="1" s="1"/>
  <c r="CD79" i="1" s="1"/>
  <c r="BZ69" i="1"/>
  <c r="BZ77" i="1" s="1"/>
  <c r="BZ79" i="1" s="1"/>
  <c r="BV69" i="1"/>
  <c r="BV77" i="1" s="1"/>
  <c r="BV79" i="1" s="1"/>
  <c r="BR69" i="1"/>
  <c r="BR77" i="1" s="1"/>
  <c r="BR79" i="1" s="1"/>
  <c r="BN69" i="1"/>
  <c r="BN77" i="1" s="1"/>
  <c r="BN79" i="1" s="1"/>
  <c r="BJ69" i="1"/>
  <c r="BJ77" i="1" s="1"/>
  <c r="BJ79" i="1" s="1"/>
  <c r="BF69" i="1"/>
  <c r="BF77" i="1" s="1"/>
  <c r="BF79" i="1" s="1"/>
  <c r="BB69" i="1"/>
  <c r="BB77" i="1" s="1"/>
  <c r="BB79" i="1" s="1"/>
  <c r="AX69" i="1"/>
  <c r="AX77" i="1" s="1"/>
  <c r="AX79" i="1" s="1"/>
  <c r="AT69" i="1"/>
  <c r="AT77" i="1" s="1"/>
  <c r="AT79" i="1" s="1"/>
  <c r="AP69" i="1"/>
  <c r="AP77" i="1" s="1"/>
  <c r="AP79" i="1" s="1"/>
  <c r="AL69" i="1"/>
  <c r="AL77" i="1" s="1"/>
  <c r="AL79" i="1" s="1"/>
  <c r="AH69" i="1"/>
  <c r="AH77" i="1" s="1"/>
  <c r="AH79" i="1" s="1"/>
  <c r="AD69" i="1"/>
  <c r="AD77" i="1" s="1"/>
  <c r="AD79" i="1" s="1"/>
  <c r="Z69" i="1"/>
  <c r="Z77" i="1" s="1"/>
  <c r="Z79" i="1" s="1"/>
  <c r="V69" i="1"/>
  <c r="V77" i="1" s="1"/>
  <c r="V79" i="1" s="1"/>
  <c r="R69" i="1"/>
  <c r="R77" i="1" s="1"/>
  <c r="R79" i="1" s="1"/>
  <c r="N69" i="1"/>
  <c r="N77" i="1" s="1"/>
  <c r="N79" i="1" s="1"/>
  <c r="J69" i="1"/>
  <c r="J77" i="1" s="1"/>
  <c r="J79" i="1" s="1"/>
  <c r="F69" i="1"/>
  <c r="F77" i="1" s="1"/>
  <c r="F79" i="1" s="1"/>
  <c r="BT69" i="1"/>
  <c r="BT77" i="1" s="1"/>
  <c r="BT79" i="1" s="1"/>
  <c r="BD69" i="1"/>
  <c r="BD77" i="1" s="1"/>
  <c r="BD79" i="1" s="1"/>
  <c r="AN69" i="1"/>
  <c r="AN77" i="1" s="1"/>
  <c r="AN79" i="1" s="1"/>
  <c r="X69" i="1"/>
  <c r="X77" i="1" s="1"/>
  <c r="X79" i="1" s="1"/>
  <c r="H69" i="1"/>
  <c r="H77" i="1" s="1"/>
  <c r="H79" i="1" s="1"/>
  <c r="B46" i="1" l="1"/>
  <c r="B45" i="1" s="1"/>
  <c r="B59" i="1"/>
  <c r="B52" i="1"/>
  <c r="B42" i="1"/>
  <c r="B25" i="1"/>
  <c r="B20" i="1"/>
  <c r="C3" i="1"/>
  <c r="D3" i="1" s="1"/>
  <c r="B80" i="1" l="1"/>
  <c r="B69" i="1"/>
  <c r="B77" i="1" s="1"/>
  <c r="B79" i="1" s="1"/>
  <c r="B78" i="1"/>
  <c r="B83" i="1" s="1"/>
  <c r="E3" i="1"/>
  <c r="C9" i="2"/>
  <c r="C10" i="2"/>
  <c r="D16" i="2" s="1"/>
  <c r="B4" i="1"/>
  <c r="B85" i="1" l="1"/>
  <c r="B7" i="1"/>
  <c r="B84" i="1"/>
  <c r="B89" i="1"/>
  <c r="C4" i="1"/>
  <c r="F3" i="1"/>
  <c r="D17" i="2"/>
  <c r="B90" i="1" l="1"/>
  <c r="B11" i="1"/>
  <c r="B86" i="1"/>
  <c r="C89" i="1"/>
  <c r="D4" i="1"/>
  <c r="G3" i="1"/>
  <c r="C19" i="2"/>
  <c r="D18" i="2"/>
  <c r="D89" i="1" l="1"/>
  <c r="E4" i="1"/>
  <c r="H3" i="1"/>
  <c r="D19" i="2"/>
  <c r="C20" i="2"/>
  <c r="D20" i="2" s="1"/>
  <c r="U15" i="1" l="1"/>
  <c r="Q15" i="1"/>
  <c r="M15" i="1"/>
  <c r="I15" i="1"/>
  <c r="E15" i="1"/>
  <c r="W15" i="1"/>
  <c r="S15" i="1"/>
  <c r="O15" i="1"/>
  <c r="K15" i="1"/>
  <c r="C15" i="1"/>
  <c r="V15" i="1"/>
  <c r="N15" i="1"/>
  <c r="F15" i="1"/>
  <c r="T15" i="1"/>
  <c r="P15" i="1"/>
  <c r="L15" i="1"/>
  <c r="H15" i="1"/>
  <c r="D15" i="1"/>
  <c r="C28" i="2"/>
  <c r="G15" i="1"/>
  <c r="R15" i="1"/>
  <c r="J15" i="1"/>
  <c r="E89" i="1"/>
  <c r="F4" i="1"/>
  <c r="I3" i="1"/>
  <c r="D24" i="2"/>
  <c r="AQ15" i="1"/>
  <c r="DF15" i="1"/>
  <c r="CP15" i="1"/>
  <c r="BZ15" i="1"/>
  <c r="BJ15" i="1"/>
  <c r="AT15" i="1"/>
  <c r="AD15" i="1"/>
  <c r="DQ15" i="1"/>
  <c r="CV15" i="1"/>
  <c r="CA15" i="1"/>
  <c r="BE15" i="1"/>
  <c r="AJ15" i="1"/>
  <c r="DH15" i="1"/>
  <c r="CE15" i="1"/>
  <c r="BC15" i="1"/>
  <c r="AA15" i="1"/>
  <c r="DT15" i="1"/>
  <c r="CR15" i="1"/>
  <c r="BO15" i="1"/>
  <c r="AM15" i="1"/>
  <c r="CI15" i="1"/>
  <c r="AC15" i="1"/>
  <c r="CO15" i="1"/>
  <c r="AK15" i="1"/>
  <c r="DC15" i="1"/>
  <c r="AW15" i="1"/>
  <c r="CL15" i="1"/>
  <c r="BF15" i="1"/>
  <c r="Z15" i="1"/>
  <c r="DL15" i="1"/>
  <c r="BU15" i="1"/>
  <c r="BX15" i="1"/>
  <c r="CJ15" i="1"/>
  <c r="AF15" i="1"/>
  <c r="BT15" i="1"/>
  <c r="CB15" i="1"/>
  <c r="CN15" i="1"/>
  <c r="CU15" i="1"/>
  <c r="BD15" i="1"/>
  <c r="CG15" i="1"/>
  <c r="DN15" i="1"/>
  <c r="CX15" i="1"/>
  <c r="CH15" i="1"/>
  <c r="BR15" i="1"/>
  <c r="BB15" i="1"/>
  <c r="AL15" i="1"/>
  <c r="DG15" i="1"/>
  <c r="CK15" i="1"/>
  <c r="BP15" i="1"/>
  <c r="AU15" i="1"/>
  <c r="Y15" i="1"/>
  <c r="CS15" i="1"/>
  <c r="BQ15" i="1"/>
  <c r="AN15" i="1"/>
  <c r="DE15" i="1"/>
  <c r="CC15" i="1"/>
  <c r="BA15" i="1"/>
  <c r="X15" i="1"/>
  <c r="DK15" i="1"/>
  <c r="BG15" i="1"/>
  <c r="DS15" i="1"/>
  <c r="BM15" i="1"/>
  <c r="BY15" i="1"/>
  <c r="BS15" i="1"/>
  <c r="DJ15" i="1"/>
  <c r="CT15" i="1"/>
  <c r="CD15" i="1"/>
  <c r="BN15" i="1"/>
  <c r="AX15" i="1"/>
  <c r="AH15" i="1"/>
  <c r="B15" i="1"/>
  <c r="DA15" i="1"/>
  <c r="CF15" i="1"/>
  <c r="BK15" i="1"/>
  <c r="AO15" i="1"/>
  <c r="DO15" i="1"/>
  <c r="CM15" i="1"/>
  <c r="BI15" i="1"/>
  <c r="AG15" i="1"/>
  <c r="CY15" i="1"/>
  <c r="BW15" i="1"/>
  <c r="AS15" i="1"/>
  <c r="CW15" i="1"/>
  <c r="AR15" i="1"/>
  <c r="DD15" i="1"/>
  <c r="AY15" i="1"/>
  <c r="DP15" i="1"/>
  <c r="BL15" i="1"/>
  <c r="DI15" i="1"/>
  <c r="AB15" i="1"/>
  <c r="DR15" i="1"/>
  <c r="DB15" i="1"/>
  <c r="BV15" i="1"/>
  <c r="AP15" i="1"/>
  <c r="CQ15" i="1"/>
  <c r="AZ15" i="1"/>
  <c r="AE15" i="1"/>
  <c r="CZ15" i="1"/>
  <c r="AV15" i="1"/>
  <c r="DM15" i="1"/>
  <c r="BH15" i="1"/>
  <c r="AI15" i="1"/>
  <c r="V6" i="1" l="1"/>
  <c r="R6" i="1"/>
  <c r="N6" i="1"/>
  <c r="J6" i="1"/>
  <c r="F6" i="1"/>
  <c r="T6" i="1"/>
  <c r="L6" i="1"/>
  <c r="D6" i="1"/>
  <c r="S6" i="1"/>
  <c r="K6" i="1"/>
  <c r="C6" i="1"/>
  <c r="U6" i="1"/>
  <c r="Q6" i="1"/>
  <c r="M6" i="1"/>
  <c r="I6" i="1"/>
  <c r="E6" i="1"/>
  <c r="P6" i="1"/>
  <c r="H6" i="1"/>
  <c r="W6" i="1"/>
  <c r="O6" i="1"/>
  <c r="G6" i="1"/>
  <c r="C8" i="1"/>
  <c r="C91" i="1" s="1"/>
  <c r="D8" i="1"/>
  <c r="D91" i="1" s="1"/>
  <c r="E8" i="1"/>
  <c r="E91" i="1" s="1"/>
  <c r="F8" i="1"/>
  <c r="F91" i="1" s="1"/>
  <c r="G8" i="1"/>
  <c r="G91" i="1" s="1"/>
  <c r="G4" i="1"/>
  <c r="F89" i="1"/>
  <c r="J3" i="1"/>
  <c r="H8" i="1"/>
  <c r="DR6" i="1"/>
  <c r="DB6" i="1"/>
  <c r="CL6" i="1"/>
  <c r="BV6" i="1"/>
  <c r="BF6" i="1"/>
  <c r="DS6" i="1"/>
  <c r="CW6" i="1"/>
  <c r="CB6" i="1"/>
  <c r="BG6" i="1"/>
  <c r="AM6" i="1"/>
  <c r="DA6" i="1"/>
  <c r="BK6" i="1"/>
  <c r="AD6" i="1"/>
  <c r="B6" i="1"/>
  <c r="CA6" i="1"/>
  <c r="AH6" i="1"/>
  <c r="DO6" i="1"/>
  <c r="BX6" i="1"/>
  <c r="AJ6" i="1"/>
  <c r="CN6" i="1"/>
  <c r="AW6" i="1"/>
  <c r="BY6" i="1"/>
  <c r="AY6" i="1"/>
  <c r="CE6" i="1"/>
  <c r="AC6" i="1"/>
  <c r="CJ6" i="1"/>
  <c r="B8" i="1"/>
  <c r="DN6" i="1"/>
  <c r="CX6" i="1"/>
  <c r="CH6" i="1"/>
  <c r="BR6" i="1"/>
  <c r="BB6" i="1"/>
  <c r="DM6" i="1"/>
  <c r="CR6" i="1"/>
  <c r="BW6" i="1"/>
  <c r="BA6" i="1"/>
  <c r="AI6" i="1"/>
  <c r="CQ6" i="1"/>
  <c r="BE6" i="1"/>
  <c r="DL6" i="1"/>
  <c r="BP6" i="1"/>
  <c r="Z6" i="1"/>
  <c r="BM6" i="1"/>
  <c r="AB6" i="1"/>
  <c r="CC6" i="1"/>
  <c r="DK6" i="1"/>
  <c r="AO6" i="1"/>
  <c r="AS6" i="1"/>
  <c r="DJ6" i="1"/>
  <c r="CT6" i="1"/>
  <c r="CD6" i="1"/>
  <c r="BN6" i="1"/>
  <c r="AX6" i="1"/>
  <c r="DH6" i="1"/>
  <c r="CM6" i="1"/>
  <c r="BQ6" i="1"/>
  <c r="AV6" i="1"/>
  <c r="AE6" i="1"/>
  <c r="DQ6" i="1"/>
  <c r="CF6" i="1"/>
  <c r="AU6" i="1"/>
  <c r="CV6" i="1"/>
  <c r="AZ6" i="1"/>
  <c r="CS6" i="1"/>
  <c r="BC6" i="1"/>
  <c r="DI6" i="1"/>
  <c r="BS6" i="1"/>
  <c r="AF6" i="1"/>
  <c r="DP6" i="1"/>
  <c r="AK6" i="1"/>
  <c r="CO6" i="1"/>
  <c r="DE6" i="1"/>
  <c r="BI6" i="1"/>
  <c r="DT8" i="1"/>
  <c r="DT91" i="1" s="1"/>
  <c r="DF6" i="1"/>
  <c r="CP6" i="1"/>
  <c r="BZ6" i="1"/>
  <c r="BJ6" i="1"/>
  <c r="AT6" i="1"/>
  <c r="DC6" i="1"/>
  <c r="CG6" i="1"/>
  <c r="BL6" i="1"/>
  <c r="AQ6" i="1"/>
  <c r="AA6" i="1"/>
  <c r="DG6" i="1"/>
  <c r="BU6" i="1"/>
  <c r="AL6" i="1"/>
  <c r="CK6" i="1"/>
  <c r="AP6" i="1"/>
  <c r="CI6" i="1"/>
  <c r="AR6" i="1"/>
  <c r="CY6" i="1"/>
  <c r="BH6" i="1"/>
  <c r="X6" i="1"/>
  <c r="CU6" i="1"/>
  <c r="BT6" i="1"/>
  <c r="BO6" i="1"/>
  <c r="Y6" i="1"/>
  <c r="DD6" i="1"/>
  <c r="DT6" i="1"/>
  <c r="AN6" i="1"/>
  <c r="BD6" i="1"/>
  <c r="AG6" i="1"/>
  <c r="CZ6" i="1"/>
  <c r="C5" i="1" l="1"/>
  <c r="C7" i="1"/>
  <c r="B14" i="1"/>
  <c r="C11" i="1"/>
  <c r="G89" i="1"/>
  <c r="H4" i="1"/>
  <c r="H91" i="1"/>
  <c r="I8" i="1"/>
  <c r="K3" i="1"/>
  <c r="B91" i="1"/>
  <c r="B9" i="1"/>
  <c r="D7" i="1" l="1"/>
  <c r="D11" i="1"/>
  <c r="C9" i="1"/>
  <c r="C90" i="1"/>
  <c r="C10" i="1"/>
  <c r="D5" i="1"/>
  <c r="C14" i="1"/>
  <c r="I4" i="1"/>
  <c r="H89" i="1"/>
  <c r="L3" i="1"/>
  <c r="J8" i="1"/>
  <c r="I91" i="1"/>
  <c r="C12" i="1" l="1"/>
  <c r="C13" i="1"/>
  <c r="E7" i="1"/>
  <c r="D9" i="1"/>
  <c r="D10" i="1"/>
  <c r="E11" i="1"/>
  <c r="D90" i="1"/>
  <c r="E5" i="1"/>
  <c r="D14" i="1"/>
  <c r="I89" i="1"/>
  <c r="J4" i="1"/>
  <c r="M3" i="1"/>
  <c r="K8" i="1"/>
  <c r="J91" i="1"/>
  <c r="D13" i="1" l="1"/>
  <c r="D12" i="1"/>
  <c r="F5" i="1"/>
  <c r="E14" i="1"/>
  <c r="F7" i="1"/>
  <c r="F11" i="1"/>
  <c r="E90" i="1"/>
  <c r="E10" i="1"/>
  <c r="E9" i="1"/>
  <c r="J89" i="1"/>
  <c r="K4" i="1"/>
  <c r="K91" i="1"/>
  <c r="N3" i="1"/>
  <c r="L8" i="1"/>
  <c r="G7" i="1" l="1"/>
  <c r="F9" i="1"/>
  <c r="G11" i="1"/>
  <c r="F10" i="1"/>
  <c r="F90" i="1"/>
  <c r="E12" i="1"/>
  <c r="E13" i="1"/>
  <c r="G5" i="1"/>
  <c r="F14" i="1"/>
  <c r="L4" i="1"/>
  <c r="K89" i="1"/>
  <c r="L91" i="1"/>
  <c r="M8" i="1"/>
  <c r="O3" i="1"/>
  <c r="H7" i="1" l="1"/>
  <c r="G9" i="1"/>
  <c r="G10" i="1"/>
  <c r="G90" i="1"/>
  <c r="H11" i="1"/>
  <c r="H5" i="1"/>
  <c r="G14" i="1"/>
  <c r="F13" i="1"/>
  <c r="F12" i="1"/>
  <c r="M4" i="1"/>
  <c r="L89" i="1"/>
  <c r="N8" i="1"/>
  <c r="P3" i="1"/>
  <c r="M91" i="1"/>
  <c r="I11" i="1" l="1"/>
  <c r="H10" i="1"/>
  <c r="H90" i="1"/>
  <c r="H9" i="1"/>
  <c r="G13" i="1"/>
  <c r="G12" i="1"/>
  <c r="I7" i="1"/>
  <c r="I5" i="1"/>
  <c r="H14" i="1"/>
  <c r="M89" i="1"/>
  <c r="N4" i="1"/>
  <c r="Q3" i="1"/>
  <c r="O8" i="1"/>
  <c r="N91" i="1"/>
  <c r="J5" i="1" l="1"/>
  <c r="J7" i="1"/>
  <c r="I14" i="1"/>
  <c r="I9" i="1"/>
  <c r="J11" i="1"/>
  <c r="I10" i="1"/>
  <c r="I90" i="1"/>
  <c r="H13" i="1"/>
  <c r="H12" i="1"/>
  <c r="N89" i="1"/>
  <c r="O4" i="1"/>
  <c r="R3" i="1"/>
  <c r="P8" i="1"/>
  <c r="O91" i="1"/>
  <c r="K5" i="1" l="1"/>
  <c r="K7" i="1"/>
  <c r="J14" i="1"/>
  <c r="I12" i="1"/>
  <c r="I13" i="1"/>
  <c r="J9" i="1"/>
  <c r="K11" i="1"/>
  <c r="J10" i="1"/>
  <c r="J90" i="1"/>
  <c r="P4" i="1"/>
  <c r="O89" i="1"/>
  <c r="P91" i="1"/>
  <c r="Q8" i="1"/>
  <c r="S3" i="1"/>
  <c r="L7" i="1" l="1"/>
  <c r="L5" i="1"/>
  <c r="K14" i="1"/>
  <c r="J12" i="1"/>
  <c r="J13" i="1"/>
  <c r="K9" i="1"/>
  <c r="L11" i="1"/>
  <c r="K90" i="1"/>
  <c r="K10" i="1"/>
  <c r="P89" i="1"/>
  <c r="Q4" i="1"/>
  <c r="T3" i="1"/>
  <c r="R8" i="1"/>
  <c r="Q91" i="1"/>
  <c r="K12" i="1" l="1"/>
  <c r="K13" i="1"/>
  <c r="L90" i="1"/>
  <c r="L10" i="1"/>
  <c r="M11" i="1"/>
  <c r="L9" i="1"/>
  <c r="M7" i="1"/>
  <c r="M5" i="1"/>
  <c r="L14" i="1"/>
  <c r="Q89" i="1"/>
  <c r="R4" i="1"/>
  <c r="R91" i="1"/>
  <c r="S8" i="1"/>
  <c r="U3" i="1"/>
  <c r="N7" i="1" l="1"/>
  <c r="N5" i="1"/>
  <c r="M14" i="1"/>
  <c r="L13" i="1"/>
  <c r="L12" i="1"/>
  <c r="M9" i="1"/>
  <c r="M10" i="1"/>
  <c r="N11" i="1"/>
  <c r="M90" i="1"/>
  <c r="S4" i="1"/>
  <c r="R89" i="1"/>
  <c r="S91" i="1"/>
  <c r="V3" i="1"/>
  <c r="T8" i="1"/>
  <c r="N9" i="1" l="1"/>
  <c r="N90" i="1"/>
  <c r="O11" i="1"/>
  <c r="N10" i="1"/>
  <c r="M12" i="1"/>
  <c r="M13" i="1"/>
  <c r="O7" i="1"/>
  <c r="O5" i="1"/>
  <c r="N14" i="1"/>
  <c r="S89" i="1"/>
  <c r="T4" i="1"/>
  <c r="T91" i="1"/>
  <c r="U8" i="1"/>
  <c r="W3" i="1"/>
  <c r="P7" i="1" l="1"/>
  <c r="P5" i="1"/>
  <c r="O14" i="1"/>
  <c r="N12" i="1"/>
  <c r="N13" i="1"/>
  <c r="O9" i="1"/>
  <c r="O10" i="1"/>
  <c r="P11" i="1"/>
  <c r="O90" i="1"/>
  <c r="U4" i="1"/>
  <c r="T89" i="1"/>
  <c r="U91" i="1"/>
  <c r="V8" i="1"/>
  <c r="X3" i="1"/>
  <c r="P9" i="1" l="1"/>
  <c r="P90" i="1"/>
  <c r="Q11" i="1"/>
  <c r="P10" i="1"/>
  <c r="O13" i="1"/>
  <c r="O12" i="1"/>
  <c r="Q7" i="1"/>
  <c r="Q5" i="1"/>
  <c r="P14" i="1"/>
  <c r="U89" i="1"/>
  <c r="V4" i="1"/>
  <c r="W8" i="1"/>
  <c r="V91" i="1"/>
  <c r="Y3" i="1"/>
  <c r="R7" i="1" l="1"/>
  <c r="R5" i="1"/>
  <c r="Q14" i="1"/>
  <c r="P13" i="1"/>
  <c r="P12" i="1"/>
  <c r="Q9" i="1"/>
  <c r="R11" i="1"/>
  <c r="Q90" i="1"/>
  <c r="Q10" i="1"/>
  <c r="W4" i="1"/>
  <c r="W89" i="1" s="1"/>
  <c r="V89" i="1"/>
  <c r="W91" i="1"/>
  <c r="Z3" i="1"/>
  <c r="X8" i="1"/>
  <c r="S7" i="1" l="1"/>
  <c r="S5" i="1"/>
  <c r="R14" i="1"/>
  <c r="Q12" i="1"/>
  <c r="Q13" i="1"/>
  <c r="R90" i="1"/>
  <c r="R9" i="1"/>
  <c r="S11" i="1"/>
  <c r="R10" i="1"/>
  <c r="X4" i="1"/>
  <c r="X89" i="1" s="1"/>
  <c r="X91" i="1"/>
  <c r="AA3" i="1"/>
  <c r="Y8" i="1"/>
  <c r="Y4" i="1"/>
  <c r="T7" i="1" l="1"/>
  <c r="T5" i="1"/>
  <c r="S14" i="1"/>
  <c r="R13" i="1"/>
  <c r="R12" i="1"/>
  <c r="S9" i="1"/>
  <c r="S90" i="1"/>
  <c r="T11" i="1"/>
  <c r="S10" i="1"/>
  <c r="Y89" i="1"/>
  <c r="Z4" i="1"/>
  <c r="AB3" i="1"/>
  <c r="Z8" i="1"/>
  <c r="Y91" i="1"/>
  <c r="U7" i="1" l="1"/>
  <c r="U5" i="1"/>
  <c r="T14" i="1"/>
  <c r="S12" i="1"/>
  <c r="S13" i="1"/>
  <c r="U11" i="1"/>
  <c r="T90" i="1"/>
  <c r="T9" i="1"/>
  <c r="T10" i="1"/>
  <c r="AC3" i="1"/>
  <c r="AA8" i="1"/>
  <c r="Z89" i="1"/>
  <c r="AA4" i="1"/>
  <c r="Z91" i="1"/>
  <c r="V7" i="1" l="1"/>
  <c r="V5" i="1"/>
  <c r="U14" i="1"/>
  <c r="T13" i="1"/>
  <c r="T12" i="1"/>
  <c r="U9" i="1"/>
  <c r="U90" i="1"/>
  <c r="U10" i="1"/>
  <c r="V11" i="1"/>
  <c r="AA89" i="1"/>
  <c r="AB4" i="1"/>
  <c r="AA91" i="1"/>
  <c r="AD3" i="1"/>
  <c r="AB8" i="1"/>
  <c r="U13" i="1" l="1"/>
  <c r="U12" i="1"/>
  <c r="W7" i="1"/>
  <c r="W5" i="1"/>
  <c r="V14" i="1"/>
  <c r="W11" i="1"/>
  <c r="V10" i="1"/>
  <c r="V9" i="1"/>
  <c r="V90" i="1"/>
  <c r="AB91" i="1"/>
  <c r="AE3" i="1"/>
  <c r="AC8" i="1"/>
  <c r="AB89" i="1"/>
  <c r="AC4" i="1"/>
  <c r="X7" i="1" l="1"/>
  <c r="X5" i="1"/>
  <c r="W14" i="1"/>
  <c r="V12" i="1"/>
  <c r="V13" i="1"/>
  <c r="W9" i="1"/>
  <c r="W10" i="1"/>
  <c r="W90" i="1"/>
  <c r="X11" i="1"/>
  <c r="AF3" i="1"/>
  <c r="AD8" i="1"/>
  <c r="AC89" i="1"/>
  <c r="AD4" i="1"/>
  <c r="AC91" i="1"/>
  <c r="W12" i="1" l="1"/>
  <c r="W13" i="1"/>
  <c r="Y7" i="1"/>
  <c r="Y5" i="1"/>
  <c r="X14" i="1"/>
  <c r="X9" i="1"/>
  <c r="X90" i="1"/>
  <c r="X10" i="1"/>
  <c r="Y11" i="1"/>
  <c r="AD89" i="1"/>
  <c r="AE4" i="1"/>
  <c r="AG3" i="1"/>
  <c r="AE8" i="1"/>
  <c r="AD91" i="1"/>
  <c r="X13" i="1" l="1"/>
  <c r="X12" i="1"/>
  <c r="Z7" i="1"/>
  <c r="Z5" i="1"/>
  <c r="Y14" i="1"/>
  <c r="Z11" i="1"/>
  <c r="Y10" i="1"/>
  <c r="Y90" i="1"/>
  <c r="Y9" i="1"/>
  <c r="AE89" i="1"/>
  <c r="AF4" i="1"/>
  <c r="AE91" i="1"/>
  <c r="AH3" i="1"/>
  <c r="AF8" i="1"/>
  <c r="AA7" i="1" l="1"/>
  <c r="AA5" i="1"/>
  <c r="Z14" i="1"/>
  <c r="Y13" i="1"/>
  <c r="Y12" i="1"/>
  <c r="Z9" i="1"/>
  <c r="AA11" i="1"/>
  <c r="Z90" i="1"/>
  <c r="Z10" i="1"/>
  <c r="AG8" i="1"/>
  <c r="AI3" i="1"/>
  <c r="AF91" i="1"/>
  <c r="AF89" i="1"/>
  <c r="AG4" i="1"/>
  <c r="AB7" i="1" l="1"/>
  <c r="AB5" i="1"/>
  <c r="AA14" i="1"/>
  <c r="Z12" i="1"/>
  <c r="Z13" i="1"/>
  <c r="AA9" i="1"/>
  <c r="AB11" i="1"/>
  <c r="AA90" i="1"/>
  <c r="AA10" i="1"/>
  <c r="AG89" i="1"/>
  <c r="AH4" i="1"/>
  <c r="AG91" i="1"/>
  <c r="AJ3" i="1"/>
  <c r="AH8" i="1"/>
  <c r="AC5" i="1" l="1"/>
  <c r="AC7" i="1"/>
  <c r="AB14" i="1"/>
  <c r="AA13" i="1"/>
  <c r="AA12" i="1"/>
  <c r="AB9" i="1"/>
  <c r="AC11" i="1"/>
  <c r="AB90" i="1"/>
  <c r="AB10" i="1"/>
  <c r="AK3" i="1"/>
  <c r="AI8" i="1"/>
  <c r="AH89" i="1"/>
  <c r="AI4" i="1"/>
  <c r="AH91" i="1"/>
  <c r="AC10" i="1" l="1"/>
  <c r="AD11" i="1"/>
  <c r="AC9" i="1"/>
  <c r="AC90" i="1"/>
  <c r="AB13" i="1"/>
  <c r="AB12" i="1"/>
  <c r="AD7" i="1"/>
  <c r="AD5" i="1"/>
  <c r="AC14" i="1"/>
  <c r="AL3" i="1"/>
  <c r="AJ8" i="1"/>
  <c r="AI89" i="1"/>
  <c r="AJ4" i="1"/>
  <c r="AI91" i="1"/>
  <c r="AE7" i="1" l="1"/>
  <c r="AE5" i="1"/>
  <c r="AD14" i="1"/>
  <c r="AD9" i="1"/>
  <c r="AD90" i="1"/>
  <c r="AD10" i="1"/>
  <c r="AE11" i="1"/>
  <c r="AC12" i="1"/>
  <c r="AC13" i="1"/>
  <c r="AM3" i="1"/>
  <c r="AK8" i="1"/>
  <c r="AJ91" i="1"/>
  <c r="AK4" i="1"/>
  <c r="AJ89" i="1"/>
  <c r="AD13" i="1" l="1"/>
  <c r="AD12" i="1"/>
  <c r="AF7" i="1"/>
  <c r="AF5" i="1"/>
  <c r="AE14" i="1"/>
  <c r="AF11" i="1"/>
  <c r="AE10" i="1"/>
  <c r="AE90" i="1"/>
  <c r="AE9" i="1"/>
  <c r="AN3" i="1"/>
  <c r="AL8" i="1"/>
  <c r="AK89" i="1"/>
  <c r="AL4" i="1"/>
  <c r="AK91" i="1"/>
  <c r="AG5" i="1" l="1"/>
  <c r="AG7" i="1"/>
  <c r="AF14" i="1"/>
  <c r="AE13" i="1"/>
  <c r="AE12" i="1"/>
  <c r="AF9" i="1"/>
  <c r="AF10" i="1"/>
  <c r="AG11" i="1"/>
  <c r="AF90" i="1"/>
  <c r="AO3" i="1"/>
  <c r="AM8" i="1"/>
  <c r="AL89" i="1"/>
  <c r="AM4" i="1"/>
  <c r="AL91" i="1"/>
  <c r="AF13" i="1" l="1"/>
  <c r="AF12" i="1"/>
  <c r="AG9" i="1"/>
  <c r="AG10" i="1"/>
  <c r="AG90" i="1"/>
  <c r="AH11" i="1"/>
  <c r="AH7" i="1"/>
  <c r="AH5" i="1"/>
  <c r="AG14" i="1"/>
  <c r="AM91" i="1"/>
  <c r="AM89" i="1"/>
  <c r="AN4" i="1"/>
  <c r="AP3" i="1"/>
  <c r="AN8" i="1"/>
  <c r="AI5" i="1" l="1"/>
  <c r="AI7" i="1"/>
  <c r="AH14" i="1"/>
  <c r="AG12" i="1"/>
  <c r="AG13" i="1"/>
  <c r="AH10" i="1"/>
  <c r="AH9" i="1"/>
  <c r="AI11" i="1"/>
  <c r="AH90" i="1"/>
  <c r="AQ3" i="1"/>
  <c r="AO8" i="1"/>
  <c r="AN89" i="1"/>
  <c r="AO4" i="1"/>
  <c r="AN91" i="1"/>
  <c r="AH13" i="1" l="1"/>
  <c r="AH12" i="1"/>
  <c r="AJ11" i="1"/>
  <c r="AI9" i="1"/>
  <c r="AI10" i="1"/>
  <c r="AI90" i="1"/>
  <c r="AJ7" i="1"/>
  <c r="AJ5" i="1"/>
  <c r="AI14" i="1"/>
  <c r="AP4" i="1"/>
  <c r="AO89" i="1"/>
  <c r="AO91" i="1"/>
  <c r="AR3" i="1"/>
  <c r="AP8" i="1"/>
  <c r="AK7" i="1" l="1"/>
  <c r="AK5" i="1"/>
  <c r="AJ14" i="1"/>
  <c r="AJ9" i="1"/>
  <c r="AK11" i="1"/>
  <c r="AJ10" i="1"/>
  <c r="AJ90" i="1"/>
  <c r="AI12" i="1"/>
  <c r="AI13" i="1"/>
  <c r="AP91" i="1"/>
  <c r="AS3" i="1"/>
  <c r="AQ8" i="1"/>
  <c r="AP89" i="1"/>
  <c r="AQ4" i="1"/>
  <c r="AJ13" i="1" l="1"/>
  <c r="AJ12" i="1"/>
  <c r="AL5" i="1"/>
  <c r="AL7" i="1"/>
  <c r="AK14" i="1"/>
  <c r="AK9" i="1"/>
  <c r="AL11" i="1"/>
  <c r="AK90" i="1"/>
  <c r="AK10" i="1"/>
  <c r="AQ89" i="1"/>
  <c r="AR4" i="1"/>
  <c r="AQ91" i="1"/>
  <c r="AT3" i="1"/>
  <c r="AR8" i="1"/>
  <c r="AL9" i="1" l="1"/>
  <c r="AL10" i="1"/>
  <c r="AM11" i="1"/>
  <c r="AL90" i="1"/>
  <c r="AM7" i="1"/>
  <c r="AM5" i="1"/>
  <c r="AL14" i="1"/>
  <c r="AK13" i="1"/>
  <c r="AK12" i="1"/>
  <c r="AR91" i="1"/>
  <c r="AR89" i="1"/>
  <c r="AS4" i="1"/>
  <c r="AU3" i="1"/>
  <c r="AS8" i="1"/>
  <c r="AN7" i="1" l="1"/>
  <c r="AN5" i="1"/>
  <c r="AM14" i="1"/>
  <c r="AL13" i="1"/>
  <c r="AL12" i="1"/>
  <c r="AM9" i="1"/>
  <c r="AM10" i="1"/>
  <c r="AN11" i="1"/>
  <c r="AM90" i="1"/>
  <c r="AS89" i="1"/>
  <c r="AT4" i="1"/>
  <c r="AV3" i="1"/>
  <c r="AT8" i="1"/>
  <c r="AS91" i="1"/>
  <c r="AM12" i="1" l="1"/>
  <c r="AM13" i="1"/>
  <c r="AO7" i="1"/>
  <c r="AO5" i="1"/>
  <c r="AN14" i="1"/>
  <c r="AN90" i="1"/>
  <c r="AN9" i="1"/>
  <c r="AN10" i="1"/>
  <c r="AO11" i="1"/>
  <c r="AT91" i="1"/>
  <c r="AT89" i="1"/>
  <c r="AU4" i="1"/>
  <c r="AW3" i="1"/>
  <c r="AU8" i="1"/>
  <c r="AN13" i="1" l="1"/>
  <c r="AN12" i="1"/>
  <c r="AP7" i="1"/>
  <c r="AP5" i="1"/>
  <c r="AO14" i="1"/>
  <c r="AO10" i="1"/>
  <c r="AO90" i="1"/>
  <c r="AO9" i="1"/>
  <c r="AP11" i="1"/>
  <c r="AX3" i="1"/>
  <c r="AV8" i="1"/>
  <c r="AU89" i="1"/>
  <c r="AV4" i="1"/>
  <c r="AU91" i="1"/>
  <c r="AQ7" i="1" l="1"/>
  <c r="AQ5" i="1"/>
  <c r="AP14" i="1"/>
  <c r="AP10" i="1"/>
  <c r="AQ11" i="1"/>
  <c r="AP9" i="1"/>
  <c r="AP90" i="1"/>
  <c r="AO12" i="1"/>
  <c r="AO13" i="1"/>
  <c r="AV91" i="1"/>
  <c r="AY3" i="1"/>
  <c r="AW8" i="1"/>
  <c r="AV89" i="1"/>
  <c r="AW4" i="1"/>
  <c r="AP13" i="1" l="1"/>
  <c r="AP12" i="1"/>
  <c r="AR5" i="1"/>
  <c r="AR7" i="1"/>
  <c r="AQ14" i="1"/>
  <c r="AQ9" i="1"/>
  <c r="AQ90" i="1"/>
  <c r="AQ10" i="1"/>
  <c r="AR11" i="1"/>
  <c r="AW91" i="1"/>
  <c r="AZ3" i="1"/>
  <c r="AX8" i="1"/>
  <c r="AW89" i="1"/>
  <c r="AX4" i="1"/>
  <c r="AQ12" i="1" l="1"/>
  <c r="AQ13" i="1"/>
  <c r="AR9" i="1"/>
  <c r="AS11" i="1"/>
  <c r="AR90" i="1"/>
  <c r="AR10" i="1"/>
  <c r="AS7" i="1"/>
  <c r="AS5" i="1"/>
  <c r="AR14" i="1"/>
  <c r="AX89" i="1"/>
  <c r="AY4" i="1"/>
  <c r="AX91" i="1"/>
  <c r="BA3" i="1"/>
  <c r="AY8" i="1"/>
  <c r="AT7" i="1" l="1"/>
  <c r="AT5" i="1"/>
  <c r="AS14" i="1"/>
  <c r="AS90" i="1"/>
  <c r="AS9" i="1"/>
  <c r="AT11" i="1"/>
  <c r="AS10" i="1"/>
  <c r="AR13" i="1"/>
  <c r="AR12" i="1"/>
  <c r="AY91" i="1"/>
  <c r="AY89" i="1"/>
  <c r="AZ4" i="1"/>
  <c r="BB3" i="1"/>
  <c r="AZ8" i="1"/>
  <c r="AS12" i="1" l="1"/>
  <c r="AS13" i="1"/>
  <c r="AU7" i="1"/>
  <c r="AU5" i="1"/>
  <c r="AT14" i="1"/>
  <c r="AT90" i="1"/>
  <c r="AT10" i="1"/>
  <c r="AT9" i="1"/>
  <c r="AU11" i="1"/>
  <c r="BA4" i="1"/>
  <c r="AZ89" i="1"/>
  <c r="AZ91" i="1"/>
  <c r="BC3" i="1"/>
  <c r="BA8" i="1"/>
  <c r="AV7" i="1" l="1"/>
  <c r="AV5" i="1"/>
  <c r="AU14" i="1"/>
  <c r="AT13" i="1"/>
  <c r="AT12" i="1"/>
  <c r="AU9" i="1"/>
  <c r="AV11" i="1"/>
  <c r="AU10" i="1"/>
  <c r="AU90" i="1"/>
  <c r="BA91" i="1"/>
  <c r="BD3" i="1"/>
  <c r="BB8" i="1"/>
  <c r="BA89" i="1"/>
  <c r="BB4" i="1"/>
  <c r="AU12" i="1" l="1"/>
  <c r="AU13" i="1"/>
  <c r="AW5" i="1"/>
  <c r="AW7" i="1"/>
  <c r="AV14" i="1"/>
  <c r="AV9" i="1"/>
  <c r="AV90" i="1"/>
  <c r="AV10" i="1"/>
  <c r="AW11" i="1"/>
  <c r="BB91" i="1"/>
  <c r="BB89" i="1"/>
  <c r="BC4" i="1"/>
  <c r="BE3" i="1"/>
  <c r="BC8" i="1"/>
  <c r="AV12" i="1" l="1"/>
  <c r="AV13" i="1"/>
  <c r="AW9" i="1"/>
  <c r="AW10" i="1"/>
  <c r="AW90" i="1"/>
  <c r="AX11" i="1"/>
  <c r="AX7" i="1"/>
  <c r="AX5" i="1"/>
  <c r="AW14" i="1"/>
  <c r="BF3" i="1"/>
  <c r="BD8" i="1"/>
  <c r="BC89" i="1"/>
  <c r="BD4" i="1"/>
  <c r="BC91" i="1"/>
  <c r="AY7" i="1" l="1"/>
  <c r="AY5" i="1"/>
  <c r="AX14" i="1"/>
  <c r="AW13" i="1"/>
  <c r="AW12" i="1"/>
  <c r="AX90" i="1"/>
  <c r="AX9" i="1"/>
  <c r="AY11" i="1"/>
  <c r="AX10" i="1"/>
  <c r="BD91" i="1"/>
  <c r="BG3" i="1"/>
  <c r="BE8" i="1"/>
  <c r="BD89" i="1"/>
  <c r="BE4" i="1"/>
  <c r="AZ7" i="1" l="1"/>
  <c r="AZ5" i="1"/>
  <c r="AY14" i="1"/>
  <c r="AX13" i="1"/>
  <c r="AX12" i="1"/>
  <c r="AY90" i="1"/>
  <c r="AY9" i="1"/>
  <c r="AZ11" i="1"/>
  <c r="AY10" i="1"/>
  <c r="BE89" i="1"/>
  <c r="BF4" i="1"/>
  <c r="BH3" i="1"/>
  <c r="BF8" i="1"/>
  <c r="BE91" i="1"/>
  <c r="BA5" i="1" l="1"/>
  <c r="BA7" i="1"/>
  <c r="AZ14" i="1"/>
  <c r="AY12" i="1"/>
  <c r="AY13" i="1"/>
  <c r="AZ90" i="1"/>
  <c r="BA11" i="1"/>
  <c r="AZ10" i="1"/>
  <c r="AZ9" i="1"/>
  <c r="BF91" i="1"/>
  <c r="BI3" i="1"/>
  <c r="BG8" i="1"/>
  <c r="BF89" i="1"/>
  <c r="BG4" i="1"/>
  <c r="AZ12" i="1" l="1"/>
  <c r="AZ13" i="1"/>
  <c r="BA9" i="1"/>
  <c r="BA90" i="1"/>
  <c r="BB11" i="1"/>
  <c r="BA10" i="1"/>
  <c r="BB5" i="1"/>
  <c r="BB7" i="1"/>
  <c r="BA14" i="1"/>
  <c r="BG89" i="1"/>
  <c r="BH4" i="1"/>
  <c r="BJ3" i="1"/>
  <c r="BH8" i="1"/>
  <c r="BG91" i="1"/>
  <c r="BB9" i="1" l="1"/>
  <c r="BB90" i="1"/>
  <c r="BB10" i="1"/>
  <c r="BC11" i="1"/>
  <c r="BC7" i="1"/>
  <c r="BC5" i="1"/>
  <c r="BB14" i="1"/>
  <c r="BA13" i="1"/>
  <c r="BA12" i="1"/>
  <c r="BK3" i="1"/>
  <c r="BI8" i="1"/>
  <c r="BH89" i="1"/>
  <c r="BI4" i="1"/>
  <c r="BH91" i="1"/>
  <c r="BB13" i="1" l="1"/>
  <c r="BB12" i="1"/>
  <c r="BD7" i="1"/>
  <c r="BD5" i="1"/>
  <c r="BC14" i="1"/>
  <c r="BC10" i="1"/>
  <c r="BD11" i="1"/>
  <c r="BC9" i="1"/>
  <c r="BC90" i="1"/>
  <c r="BI91" i="1"/>
  <c r="BI89" i="1"/>
  <c r="BJ4" i="1"/>
  <c r="BL3" i="1"/>
  <c r="BJ8" i="1"/>
  <c r="BE7" i="1" l="1"/>
  <c r="BE5" i="1"/>
  <c r="BD14" i="1"/>
  <c r="BD90" i="1"/>
  <c r="BE11" i="1"/>
  <c r="BD9" i="1"/>
  <c r="BD10" i="1"/>
  <c r="BC13" i="1"/>
  <c r="BC12" i="1"/>
  <c r="BM3" i="1"/>
  <c r="BK8" i="1"/>
  <c r="BJ89" i="1"/>
  <c r="BK4" i="1"/>
  <c r="BJ91" i="1"/>
  <c r="BD12" i="1" l="1"/>
  <c r="BD13" i="1"/>
  <c r="BF7" i="1"/>
  <c r="BF5" i="1"/>
  <c r="BE14" i="1"/>
  <c r="BE9" i="1"/>
  <c r="BF11" i="1"/>
  <c r="BE10" i="1"/>
  <c r="BE90" i="1"/>
  <c r="BK89" i="1"/>
  <c r="BL4" i="1"/>
  <c r="BN3" i="1"/>
  <c r="BL8" i="1"/>
  <c r="BK91" i="1"/>
  <c r="BE12" i="1" l="1"/>
  <c r="BE13" i="1"/>
  <c r="BG5" i="1"/>
  <c r="BG7" i="1"/>
  <c r="BF14" i="1"/>
  <c r="BF9" i="1"/>
  <c r="BF10" i="1"/>
  <c r="BG11" i="1"/>
  <c r="BF90" i="1"/>
  <c r="BM4" i="1"/>
  <c r="BL89" i="1"/>
  <c r="BL91" i="1"/>
  <c r="BM8" i="1"/>
  <c r="BO3" i="1"/>
  <c r="BH11" i="1" l="1"/>
  <c r="BG9" i="1"/>
  <c r="BG90" i="1"/>
  <c r="BG10" i="1"/>
  <c r="BF13" i="1"/>
  <c r="BF12" i="1"/>
  <c r="BH7" i="1"/>
  <c r="BH5" i="1"/>
  <c r="BG14" i="1"/>
  <c r="BP3" i="1"/>
  <c r="BN8" i="1"/>
  <c r="BM91" i="1"/>
  <c r="BM89" i="1"/>
  <c r="BN4" i="1"/>
  <c r="BI7" i="1" l="1"/>
  <c r="BI5" i="1"/>
  <c r="BH14" i="1"/>
  <c r="BG12" i="1"/>
  <c r="BG13" i="1"/>
  <c r="BI11" i="1"/>
  <c r="BH90" i="1"/>
  <c r="BH9" i="1"/>
  <c r="BH10" i="1"/>
  <c r="BN89" i="1"/>
  <c r="BO4" i="1"/>
  <c r="BN91" i="1"/>
  <c r="BQ3" i="1"/>
  <c r="BO8" i="1"/>
  <c r="BJ7" i="1" l="1"/>
  <c r="BJ5" i="1"/>
  <c r="BI14" i="1"/>
  <c r="BH12" i="1"/>
  <c r="BH13" i="1"/>
  <c r="BI90" i="1"/>
  <c r="BI9" i="1"/>
  <c r="BI10" i="1"/>
  <c r="BJ11" i="1"/>
  <c r="BR3" i="1"/>
  <c r="BP8" i="1"/>
  <c r="BO89" i="1"/>
  <c r="BP4" i="1"/>
  <c r="BO91" i="1"/>
  <c r="BI12" i="1" l="1"/>
  <c r="BI13" i="1"/>
  <c r="BK5" i="1"/>
  <c r="BK7" i="1"/>
  <c r="BJ14" i="1"/>
  <c r="BJ90" i="1"/>
  <c r="BJ10" i="1"/>
  <c r="BK11" i="1"/>
  <c r="BJ9" i="1"/>
  <c r="BP89" i="1"/>
  <c r="BQ4" i="1"/>
  <c r="BP91" i="1"/>
  <c r="BQ8" i="1"/>
  <c r="BS3" i="1"/>
  <c r="BK9" i="1" l="1"/>
  <c r="BK90" i="1"/>
  <c r="BL11" i="1"/>
  <c r="BK10" i="1"/>
  <c r="BJ12" i="1"/>
  <c r="BJ13" i="1"/>
  <c r="BL7" i="1"/>
  <c r="BL5" i="1"/>
  <c r="BK14" i="1"/>
  <c r="BT3" i="1"/>
  <c r="BR8" i="1"/>
  <c r="BR4" i="1"/>
  <c r="BQ89" i="1"/>
  <c r="BQ91" i="1"/>
  <c r="BM7" i="1" l="1"/>
  <c r="BM5" i="1"/>
  <c r="BL14" i="1"/>
  <c r="BK12" i="1"/>
  <c r="BK13" i="1"/>
  <c r="BL10" i="1"/>
  <c r="BM11" i="1"/>
  <c r="BL90" i="1"/>
  <c r="BL9" i="1"/>
  <c r="BR89" i="1"/>
  <c r="BS4" i="1"/>
  <c r="BR91" i="1"/>
  <c r="BU3" i="1"/>
  <c r="BS8" i="1"/>
  <c r="BL13" i="1" l="1"/>
  <c r="BL12" i="1"/>
  <c r="BN7" i="1"/>
  <c r="BN5" i="1"/>
  <c r="BM14" i="1"/>
  <c r="BM9" i="1"/>
  <c r="BN11" i="1"/>
  <c r="BM10" i="1"/>
  <c r="BM90" i="1"/>
  <c r="BS91" i="1"/>
  <c r="BV3" i="1"/>
  <c r="BT8" i="1"/>
  <c r="BS89" i="1"/>
  <c r="BT4" i="1"/>
  <c r="BM13" i="1" l="1"/>
  <c r="BM12" i="1"/>
  <c r="BO7" i="1"/>
  <c r="BO5" i="1"/>
  <c r="BN14" i="1"/>
  <c r="BN9" i="1"/>
  <c r="BN10" i="1"/>
  <c r="BN90" i="1"/>
  <c r="BO11" i="1"/>
  <c r="BT89" i="1"/>
  <c r="BU4" i="1"/>
  <c r="BT91" i="1"/>
  <c r="BW3" i="1"/>
  <c r="BU8" i="1"/>
  <c r="BP5" i="1" l="1"/>
  <c r="BP7" i="1"/>
  <c r="BO14" i="1"/>
  <c r="BN12" i="1"/>
  <c r="BN13" i="1"/>
  <c r="BO10" i="1"/>
  <c r="BO90" i="1"/>
  <c r="BO9" i="1"/>
  <c r="BP11" i="1"/>
  <c r="BU91" i="1"/>
  <c r="BX3" i="1"/>
  <c r="BV8" i="1"/>
  <c r="BV4" i="1"/>
  <c r="BU89" i="1"/>
  <c r="BO13" i="1" l="1"/>
  <c r="BO12" i="1"/>
  <c r="BP9" i="1"/>
  <c r="BP90" i="1"/>
  <c r="BQ11" i="1"/>
  <c r="BP10" i="1"/>
  <c r="BQ7" i="1"/>
  <c r="BQ5" i="1"/>
  <c r="BP14" i="1"/>
  <c r="BV89" i="1"/>
  <c r="BW4" i="1"/>
  <c r="BV91" i="1"/>
  <c r="BY3" i="1"/>
  <c r="BW8" i="1"/>
  <c r="BR7" i="1" l="1"/>
  <c r="BR5" i="1"/>
  <c r="BQ14" i="1"/>
  <c r="BR11" i="1"/>
  <c r="BQ10" i="1"/>
  <c r="BQ9" i="1"/>
  <c r="BQ90" i="1"/>
  <c r="BP13" i="1"/>
  <c r="BP12" i="1"/>
  <c r="BW91" i="1"/>
  <c r="BW89" i="1"/>
  <c r="BX4" i="1"/>
  <c r="BZ3" i="1"/>
  <c r="BX8" i="1"/>
  <c r="BS5" i="1" l="1"/>
  <c r="BS7" i="1"/>
  <c r="BR14" i="1"/>
  <c r="BQ13" i="1"/>
  <c r="BQ12" i="1"/>
  <c r="BR9" i="1"/>
  <c r="BR10" i="1"/>
  <c r="BS11" i="1"/>
  <c r="BR90" i="1"/>
  <c r="BX89" i="1"/>
  <c r="BY4" i="1"/>
  <c r="CA3" i="1"/>
  <c r="BY8" i="1"/>
  <c r="BX91" i="1"/>
  <c r="BR12" i="1" l="1"/>
  <c r="BR13" i="1"/>
  <c r="BS9" i="1"/>
  <c r="BS90" i="1"/>
  <c r="BS10" i="1"/>
  <c r="BT11" i="1"/>
  <c r="BT7" i="1"/>
  <c r="BT5" i="1"/>
  <c r="BS14" i="1"/>
  <c r="BY89" i="1"/>
  <c r="BZ4" i="1"/>
  <c r="CB3" i="1"/>
  <c r="BZ8" i="1"/>
  <c r="BY91" i="1"/>
  <c r="BU5" i="1" l="1"/>
  <c r="BU7" i="1"/>
  <c r="BT14" i="1"/>
  <c r="BT10" i="1"/>
  <c r="BT90" i="1"/>
  <c r="BT9" i="1"/>
  <c r="BU11" i="1"/>
  <c r="BS12" i="1"/>
  <c r="BS13" i="1"/>
  <c r="BZ91" i="1"/>
  <c r="CC3" i="1"/>
  <c r="CA8" i="1"/>
  <c r="BZ89" i="1"/>
  <c r="CA4" i="1"/>
  <c r="BT13" i="1" l="1"/>
  <c r="BT12" i="1"/>
  <c r="BV11" i="1"/>
  <c r="BU9" i="1"/>
  <c r="BU10" i="1"/>
  <c r="BU90" i="1"/>
  <c r="BV7" i="1"/>
  <c r="BV5" i="1"/>
  <c r="BU14" i="1"/>
  <c r="CD3" i="1"/>
  <c r="CB8" i="1"/>
  <c r="CA89" i="1"/>
  <c r="CB4" i="1"/>
  <c r="CA91" i="1"/>
  <c r="BW7" i="1" l="1"/>
  <c r="BW5" i="1"/>
  <c r="BV14" i="1"/>
  <c r="BV10" i="1"/>
  <c r="BW11" i="1"/>
  <c r="BV90" i="1"/>
  <c r="BV9" i="1"/>
  <c r="BU13" i="1"/>
  <c r="BU12" i="1"/>
  <c r="CB89" i="1"/>
  <c r="CC4" i="1"/>
  <c r="CB91" i="1"/>
  <c r="CE3" i="1"/>
  <c r="CC8" i="1"/>
  <c r="BV13" i="1" l="1"/>
  <c r="BV12" i="1"/>
  <c r="BX5" i="1"/>
  <c r="BX7" i="1"/>
  <c r="BW14" i="1"/>
  <c r="BW9" i="1"/>
  <c r="BW10" i="1"/>
  <c r="BX11" i="1"/>
  <c r="BW90" i="1"/>
  <c r="CC89" i="1"/>
  <c r="CD4" i="1"/>
  <c r="CC91" i="1"/>
  <c r="CF3" i="1"/>
  <c r="CD8" i="1"/>
  <c r="BX10" i="1" l="1"/>
  <c r="BX9" i="1"/>
  <c r="BY11" i="1"/>
  <c r="BX90" i="1"/>
  <c r="BW13" i="1"/>
  <c r="BW12" i="1"/>
  <c r="BY7" i="1"/>
  <c r="BY5" i="1"/>
  <c r="BX14" i="1"/>
  <c r="CD91" i="1"/>
  <c r="CD89" i="1"/>
  <c r="CE4" i="1"/>
  <c r="CG3" i="1"/>
  <c r="CE8" i="1"/>
  <c r="BZ7" i="1" l="1"/>
  <c r="BZ5" i="1"/>
  <c r="BY14" i="1"/>
  <c r="BY10" i="1"/>
  <c r="BY9" i="1"/>
  <c r="BY90" i="1"/>
  <c r="BZ11" i="1"/>
  <c r="BX13" i="1"/>
  <c r="BX12" i="1"/>
  <c r="CE91" i="1"/>
  <c r="CE89" i="1"/>
  <c r="CF4" i="1"/>
  <c r="CH3" i="1"/>
  <c r="CF8" i="1"/>
  <c r="BY12" i="1" l="1"/>
  <c r="BY13" i="1"/>
  <c r="CA7" i="1"/>
  <c r="CA5" i="1"/>
  <c r="BZ14" i="1"/>
  <c r="BZ90" i="1"/>
  <c r="BZ9" i="1"/>
  <c r="BZ10" i="1"/>
  <c r="CA11" i="1"/>
  <c r="CF91" i="1"/>
  <c r="CF89" i="1"/>
  <c r="CG4" i="1"/>
  <c r="CG8" i="1"/>
  <c r="CI3" i="1"/>
  <c r="BZ12" i="1" l="1"/>
  <c r="BZ13" i="1"/>
  <c r="CB5" i="1"/>
  <c r="CB7" i="1"/>
  <c r="CA14" i="1"/>
  <c r="CA90" i="1"/>
  <c r="CB11" i="1"/>
  <c r="CA9" i="1"/>
  <c r="CA10" i="1"/>
  <c r="CG91" i="1"/>
  <c r="CG89" i="1"/>
  <c r="CH4" i="1"/>
  <c r="CJ3" i="1"/>
  <c r="CH8" i="1"/>
  <c r="CB90" i="1" l="1"/>
  <c r="CB10" i="1"/>
  <c r="CC11" i="1"/>
  <c r="CB9" i="1"/>
  <c r="CC7" i="1"/>
  <c r="CC5" i="1"/>
  <c r="CB14" i="1"/>
  <c r="CA13" i="1"/>
  <c r="CA12" i="1"/>
  <c r="CH91" i="1"/>
  <c r="CK3" i="1"/>
  <c r="CI8" i="1"/>
  <c r="CH89" i="1"/>
  <c r="CI4" i="1"/>
  <c r="CD7" i="1" l="1"/>
  <c r="CD5" i="1"/>
  <c r="CC14" i="1"/>
  <c r="CB12" i="1"/>
  <c r="CB13" i="1"/>
  <c r="CC9" i="1"/>
  <c r="CC90" i="1"/>
  <c r="CD11" i="1"/>
  <c r="CC10" i="1"/>
  <c r="CI89" i="1"/>
  <c r="CJ4" i="1"/>
  <c r="CI91" i="1"/>
  <c r="CL3" i="1"/>
  <c r="CJ8" i="1"/>
  <c r="CE7" i="1" l="1"/>
  <c r="CE5" i="1"/>
  <c r="CD14" i="1"/>
  <c r="CC12" i="1"/>
  <c r="CC13" i="1"/>
  <c r="CD9" i="1"/>
  <c r="CD90" i="1"/>
  <c r="CD10" i="1"/>
  <c r="CE11" i="1"/>
  <c r="CJ91" i="1"/>
  <c r="CM3" i="1"/>
  <c r="CK8" i="1"/>
  <c r="CK4" i="1"/>
  <c r="CJ89" i="1"/>
  <c r="CD13" i="1" l="1"/>
  <c r="CD12" i="1"/>
  <c r="CF7" i="1"/>
  <c r="CF5" i="1"/>
  <c r="CE14" i="1"/>
  <c r="CE9" i="1"/>
  <c r="CE90" i="1"/>
  <c r="CF11" i="1"/>
  <c r="CE10" i="1"/>
  <c r="CK89" i="1"/>
  <c r="CL4" i="1"/>
  <c r="CK91" i="1"/>
  <c r="CN3" i="1"/>
  <c r="CL8" i="1"/>
  <c r="CG7" i="1" l="1"/>
  <c r="CG5" i="1"/>
  <c r="CF14" i="1"/>
  <c r="CF9" i="1"/>
  <c r="CF10" i="1"/>
  <c r="CF90" i="1"/>
  <c r="CG11" i="1"/>
  <c r="CE13" i="1"/>
  <c r="CE12" i="1"/>
  <c r="CO3" i="1"/>
  <c r="CM8" i="1"/>
  <c r="CL89" i="1"/>
  <c r="CM4" i="1"/>
  <c r="CL91" i="1"/>
  <c r="CH7" i="1" l="1"/>
  <c r="CH5" i="1"/>
  <c r="CG14" i="1"/>
  <c r="CF13" i="1"/>
  <c r="CF12" i="1"/>
  <c r="CG9" i="1"/>
  <c r="CG90" i="1"/>
  <c r="CG10" i="1"/>
  <c r="CH11" i="1"/>
  <c r="CM89" i="1"/>
  <c r="CN4" i="1"/>
  <c r="CM91" i="1"/>
  <c r="CP3" i="1"/>
  <c r="CN8" i="1"/>
  <c r="CG12" i="1" l="1"/>
  <c r="CG13" i="1"/>
  <c r="CI7" i="1"/>
  <c r="CI5" i="1"/>
  <c r="CH14" i="1"/>
  <c r="CH9" i="1"/>
  <c r="CH10" i="1"/>
  <c r="CI11" i="1"/>
  <c r="CH90" i="1"/>
  <c r="CN91" i="1"/>
  <c r="CQ3" i="1"/>
  <c r="CO8" i="1"/>
  <c r="CN89" i="1"/>
  <c r="CO4" i="1"/>
  <c r="CJ7" i="1" l="1"/>
  <c r="CJ5" i="1"/>
  <c r="CI14" i="1"/>
  <c r="CH12" i="1"/>
  <c r="CH13" i="1"/>
  <c r="CJ11" i="1"/>
  <c r="CI90" i="1"/>
  <c r="CI9" i="1"/>
  <c r="CI10" i="1"/>
  <c r="CP4" i="1"/>
  <c r="CO89" i="1"/>
  <c r="CO91" i="1"/>
  <c r="CR3" i="1"/>
  <c r="CP8" i="1"/>
  <c r="CK7" i="1" l="1"/>
  <c r="CK5" i="1"/>
  <c r="CJ14" i="1"/>
  <c r="CI13" i="1"/>
  <c r="CI12" i="1"/>
  <c r="CJ9" i="1"/>
  <c r="CJ90" i="1"/>
  <c r="CK11" i="1"/>
  <c r="CJ10" i="1"/>
  <c r="CP91" i="1"/>
  <c r="CP89" i="1"/>
  <c r="CQ4" i="1"/>
  <c r="CS3" i="1"/>
  <c r="CQ8" i="1"/>
  <c r="CL7" i="1" l="1"/>
  <c r="CL5" i="1"/>
  <c r="CK14" i="1"/>
  <c r="CJ12" i="1"/>
  <c r="CJ13" i="1"/>
  <c r="CK90" i="1"/>
  <c r="CK10" i="1"/>
  <c r="CK9" i="1"/>
  <c r="CL11" i="1"/>
  <c r="CQ91" i="1"/>
  <c r="CQ89" i="1"/>
  <c r="CR4" i="1"/>
  <c r="CT3" i="1"/>
  <c r="CR8" i="1"/>
  <c r="CK12" i="1" l="1"/>
  <c r="CK13" i="1"/>
  <c r="CM5" i="1"/>
  <c r="CM7" i="1"/>
  <c r="CL14" i="1"/>
  <c r="CL90" i="1"/>
  <c r="CL10" i="1"/>
  <c r="CM11" i="1"/>
  <c r="CL9" i="1"/>
  <c r="CS8" i="1"/>
  <c r="CU3" i="1"/>
  <c r="CR91" i="1"/>
  <c r="CR89" i="1"/>
  <c r="CS4" i="1"/>
  <c r="CM9" i="1" l="1"/>
  <c r="CM10" i="1"/>
  <c r="CN11" i="1"/>
  <c r="CM90" i="1"/>
  <c r="CL12" i="1"/>
  <c r="CL13" i="1"/>
  <c r="CN7" i="1"/>
  <c r="CN5" i="1"/>
  <c r="CM14" i="1"/>
  <c r="CS89" i="1"/>
  <c r="CT4" i="1"/>
  <c r="CV3" i="1"/>
  <c r="CT8" i="1"/>
  <c r="CS91" i="1"/>
  <c r="CO5" i="1" l="1"/>
  <c r="CO7" i="1"/>
  <c r="CN14" i="1"/>
  <c r="CN9" i="1"/>
  <c r="CN10" i="1"/>
  <c r="CO11" i="1"/>
  <c r="CN90" i="1"/>
  <c r="CM13" i="1"/>
  <c r="CM12" i="1"/>
  <c r="CW3" i="1"/>
  <c r="CU8" i="1"/>
  <c r="CT91" i="1"/>
  <c r="CT89" i="1"/>
  <c r="CU4" i="1"/>
  <c r="CO9" i="1" l="1"/>
  <c r="CP11" i="1"/>
  <c r="CO10" i="1"/>
  <c r="CO90" i="1"/>
  <c r="CN12" i="1"/>
  <c r="CN13" i="1"/>
  <c r="CP7" i="1"/>
  <c r="CP5" i="1"/>
  <c r="CO14" i="1"/>
  <c r="CU89" i="1"/>
  <c r="CV4" i="1"/>
  <c r="CU91" i="1"/>
  <c r="CX3" i="1"/>
  <c r="CV8" i="1"/>
  <c r="CQ7" i="1" l="1"/>
  <c r="CQ5" i="1"/>
  <c r="CP14" i="1"/>
  <c r="CP9" i="1"/>
  <c r="CP10" i="1"/>
  <c r="CQ11" i="1"/>
  <c r="CP90" i="1"/>
  <c r="CO12" i="1"/>
  <c r="CO13" i="1"/>
  <c r="CV91" i="1"/>
  <c r="CW4" i="1"/>
  <c r="CV89" i="1"/>
  <c r="CW8" i="1"/>
  <c r="CY3" i="1"/>
  <c r="CR7" i="1" l="1"/>
  <c r="CR5" i="1"/>
  <c r="CQ14" i="1"/>
  <c r="CP12" i="1"/>
  <c r="CP13" i="1"/>
  <c r="CQ9" i="1"/>
  <c r="CR11" i="1"/>
  <c r="CQ10" i="1"/>
  <c r="CQ90" i="1"/>
  <c r="CZ3" i="1"/>
  <c r="CX8" i="1"/>
  <c r="CW91" i="1"/>
  <c r="CX4" i="1"/>
  <c r="CW89" i="1"/>
  <c r="CQ12" i="1" l="1"/>
  <c r="CQ13" i="1"/>
  <c r="CS7" i="1"/>
  <c r="CS5" i="1"/>
  <c r="CR14" i="1"/>
  <c r="CR10" i="1"/>
  <c r="CR9" i="1"/>
  <c r="CR90" i="1"/>
  <c r="CS11" i="1"/>
  <c r="CX91" i="1"/>
  <c r="CX89" i="1"/>
  <c r="CY4" i="1"/>
  <c r="DA3" i="1"/>
  <c r="CY8" i="1"/>
  <c r="CT7" i="1" l="1"/>
  <c r="CT5" i="1"/>
  <c r="CS14" i="1"/>
  <c r="CS9" i="1"/>
  <c r="CS10" i="1"/>
  <c r="CS90" i="1"/>
  <c r="CT11" i="1"/>
  <c r="CR12" i="1"/>
  <c r="CR13" i="1"/>
  <c r="CY89" i="1"/>
  <c r="CZ4" i="1"/>
  <c r="CY91" i="1"/>
  <c r="DB3" i="1"/>
  <c r="CZ8" i="1"/>
  <c r="CU7" i="1" l="1"/>
  <c r="CU5" i="1"/>
  <c r="CT14" i="1"/>
  <c r="CS12" i="1"/>
  <c r="CS13" i="1"/>
  <c r="CT9" i="1"/>
  <c r="CU11" i="1"/>
  <c r="CT90" i="1"/>
  <c r="CT10" i="1"/>
  <c r="CZ91" i="1"/>
  <c r="CZ89" i="1"/>
  <c r="DA4" i="1"/>
  <c r="DC3" i="1"/>
  <c r="DA8" i="1"/>
  <c r="CV5" i="1" l="1"/>
  <c r="CV7" i="1"/>
  <c r="CU14" i="1"/>
  <c r="CT12" i="1"/>
  <c r="CT13" i="1"/>
  <c r="CU9" i="1"/>
  <c r="CU90" i="1"/>
  <c r="CV11" i="1"/>
  <c r="CU10" i="1"/>
  <c r="DD3" i="1"/>
  <c r="DB8" i="1"/>
  <c r="DA89" i="1"/>
  <c r="DB4" i="1"/>
  <c r="DA91" i="1"/>
  <c r="CV9" i="1" l="1"/>
  <c r="CW11" i="1"/>
  <c r="CV90" i="1"/>
  <c r="CV10" i="1"/>
  <c r="CU13" i="1"/>
  <c r="CU12" i="1"/>
  <c r="CW7" i="1"/>
  <c r="CW5" i="1"/>
  <c r="CV14" i="1"/>
  <c r="DB89" i="1"/>
  <c r="DC4" i="1"/>
  <c r="DB91" i="1"/>
  <c r="DE3" i="1"/>
  <c r="DC8" i="1"/>
  <c r="CX7" i="1" l="1"/>
  <c r="CX5" i="1"/>
  <c r="CW14" i="1"/>
  <c r="CV13" i="1"/>
  <c r="CV12" i="1"/>
  <c r="CX11" i="1"/>
  <c r="CW9" i="1"/>
  <c r="CW10" i="1"/>
  <c r="CW90" i="1"/>
  <c r="DC91" i="1"/>
  <c r="DF3" i="1"/>
  <c r="DD8" i="1"/>
  <c r="DC89" i="1"/>
  <c r="DD4" i="1"/>
  <c r="CW13" i="1" l="1"/>
  <c r="CW12" i="1"/>
  <c r="CY5" i="1"/>
  <c r="CY7" i="1"/>
  <c r="CX14" i="1"/>
  <c r="CX9" i="1"/>
  <c r="CX10" i="1"/>
  <c r="CY11" i="1"/>
  <c r="CX90" i="1"/>
  <c r="DD91" i="1"/>
  <c r="DG3" i="1"/>
  <c r="DE8" i="1"/>
  <c r="DD89" i="1"/>
  <c r="DE4" i="1"/>
  <c r="CY9" i="1" l="1"/>
  <c r="CY90" i="1"/>
  <c r="CY10" i="1"/>
  <c r="CZ11" i="1"/>
  <c r="CX13" i="1"/>
  <c r="CX12" i="1"/>
  <c r="CZ7" i="1"/>
  <c r="CZ5" i="1"/>
  <c r="CY14" i="1"/>
  <c r="DE89" i="1"/>
  <c r="DF4" i="1"/>
  <c r="DH3" i="1"/>
  <c r="DF8" i="1"/>
  <c r="DE91" i="1"/>
  <c r="DA5" i="1" l="1"/>
  <c r="DA7" i="1"/>
  <c r="CZ14" i="1"/>
  <c r="CZ10" i="1"/>
  <c r="CZ9" i="1"/>
  <c r="CZ90" i="1"/>
  <c r="DA11" i="1"/>
  <c r="CY13" i="1"/>
  <c r="CY12" i="1"/>
  <c r="DF91" i="1"/>
  <c r="DI3" i="1"/>
  <c r="DG8" i="1"/>
  <c r="DF89" i="1"/>
  <c r="DG4" i="1"/>
  <c r="CZ13" i="1" l="1"/>
  <c r="CZ12" i="1"/>
  <c r="DA9" i="1"/>
  <c r="DA90" i="1"/>
  <c r="DB11" i="1"/>
  <c r="DA10" i="1"/>
  <c r="DB7" i="1"/>
  <c r="DB5" i="1"/>
  <c r="DA14" i="1"/>
  <c r="DG91" i="1"/>
  <c r="DG89" i="1"/>
  <c r="DH4" i="1"/>
  <c r="DJ3" i="1"/>
  <c r="DH8" i="1"/>
  <c r="DC7" i="1" l="1"/>
  <c r="DC5" i="1"/>
  <c r="DB14" i="1"/>
  <c r="DB9" i="1"/>
  <c r="DB90" i="1"/>
  <c r="DB10" i="1"/>
  <c r="DC11" i="1"/>
  <c r="DA13" i="1"/>
  <c r="DA12" i="1"/>
  <c r="DH89" i="1"/>
  <c r="DI4" i="1"/>
  <c r="DH91" i="1"/>
  <c r="DK3" i="1"/>
  <c r="DI8" i="1"/>
  <c r="DB12" i="1" l="1"/>
  <c r="DB13" i="1"/>
  <c r="DD5" i="1"/>
  <c r="DD7" i="1"/>
  <c r="DC14" i="1"/>
  <c r="DC9" i="1"/>
  <c r="DD11" i="1"/>
  <c r="DC90" i="1"/>
  <c r="DC10" i="1"/>
  <c r="DI91" i="1"/>
  <c r="DI89" i="1"/>
  <c r="DJ4" i="1"/>
  <c r="DL3" i="1"/>
  <c r="DJ8" i="1"/>
  <c r="DE11" i="1" l="1"/>
  <c r="DD9" i="1"/>
  <c r="DD90" i="1"/>
  <c r="DD10" i="1"/>
  <c r="DE7" i="1"/>
  <c r="DE5" i="1"/>
  <c r="DD14" i="1"/>
  <c r="DC12" i="1"/>
  <c r="DC13" i="1"/>
  <c r="DJ89" i="1"/>
  <c r="DK4" i="1"/>
  <c r="DJ91" i="1"/>
  <c r="DM3" i="1"/>
  <c r="DK8" i="1"/>
  <c r="DD13" i="1" l="1"/>
  <c r="DD12" i="1"/>
  <c r="DF5" i="1"/>
  <c r="DF7" i="1"/>
  <c r="DE14" i="1"/>
  <c r="DE9" i="1"/>
  <c r="DE90" i="1"/>
  <c r="DE10" i="1"/>
  <c r="DF11" i="1"/>
  <c r="DK91" i="1"/>
  <c r="DK89" i="1"/>
  <c r="DL4" i="1"/>
  <c r="DN3" i="1"/>
  <c r="DL8" i="1"/>
  <c r="DE12" i="1" l="1"/>
  <c r="DE13" i="1"/>
  <c r="DF9" i="1"/>
  <c r="DF10" i="1"/>
  <c r="DG11" i="1"/>
  <c r="DF90" i="1"/>
  <c r="DG7" i="1"/>
  <c r="DG5" i="1"/>
  <c r="DF14" i="1"/>
  <c r="DM4" i="1"/>
  <c r="DL89" i="1"/>
  <c r="DL91" i="1"/>
  <c r="DO3" i="1"/>
  <c r="DM8" i="1"/>
  <c r="DH5" i="1" l="1"/>
  <c r="DH7" i="1"/>
  <c r="DG14" i="1"/>
  <c r="DF12" i="1"/>
  <c r="DF13" i="1"/>
  <c r="DG90" i="1"/>
  <c r="DH11" i="1"/>
  <c r="DG9" i="1"/>
  <c r="DG10" i="1"/>
  <c r="DM91" i="1"/>
  <c r="DP3" i="1"/>
  <c r="DN8" i="1"/>
  <c r="DM89" i="1"/>
  <c r="DN4" i="1"/>
  <c r="DI11" i="1" l="1"/>
  <c r="DH90" i="1"/>
  <c r="DH9" i="1"/>
  <c r="DH10" i="1"/>
  <c r="DG13" i="1"/>
  <c r="DG12" i="1"/>
  <c r="DI7" i="1"/>
  <c r="DI5" i="1"/>
  <c r="DH14" i="1"/>
  <c r="DN91" i="1"/>
  <c r="DN89" i="1"/>
  <c r="DO4" i="1"/>
  <c r="DQ3" i="1"/>
  <c r="DO8" i="1"/>
  <c r="DJ7" i="1" l="1"/>
  <c r="DJ5" i="1"/>
  <c r="DI14" i="1"/>
  <c r="DH12" i="1"/>
  <c r="DH13" i="1"/>
  <c r="DI90" i="1"/>
  <c r="DJ11" i="1"/>
  <c r="DI9" i="1"/>
  <c r="DI10" i="1"/>
  <c r="DO89" i="1"/>
  <c r="DP4" i="1"/>
  <c r="DO91" i="1"/>
  <c r="DR3" i="1"/>
  <c r="DP8" i="1"/>
  <c r="DK5" i="1" l="1"/>
  <c r="DK7" i="1"/>
  <c r="DJ14" i="1"/>
  <c r="DI12" i="1"/>
  <c r="DI13" i="1"/>
  <c r="DJ10" i="1"/>
  <c r="DJ90" i="1"/>
  <c r="DK11" i="1"/>
  <c r="DJ9" i="1"/>
  <c r="DP91" i="1"/>
  <c r="DP89" i="1"/>
  <c r="DQ4" i="1"/>
  <c r="DS3" i="1"/>
  <c r="DQ8" i="1"/>
  <c r="DJ13" i="1" l="1"/>
  <c r="DJ12" i="1"/>
  <c r="DK9" i="1"/>
  <c r="DK90" i="1"/>
  <c r="DL11" i="1"/>
  <c r="DK10" i="1"/>
  <c r="DL7" i="1"/>
  <c r="DL5" i="1"/>
  <c r="DK14" i="1"/>
  <c r="DR4" i="1"/>
  <c r="DQ89" i="1"/>
  <c r="DQ91" i="1"/>
  <c r="DT3" i="1"/>
  <c r="DR8" i="1"/>
  <c r="DM7" i="1" l="1"/>
  <c r="DM5" i="1"/>
  <c r="DL14" i="1"/>
  <c r="DL9" i="1"/>
  <c r="DM11" i="1"/>
  <c r="DL90" i="1"/>
  <c r="DL10" i="1"/>
  <c r="DK12" i="1"/>
  <c r="DK13" i="1"/>
  <c r="DR91" i="1"/>
  <c r="DS8" i="1"/>
  <c r="DR89" i="1"/>
  <c r="DS4" i="1"/>
  <c r="DL13" i="1" l="1"/>
  <c r="DL12" i="1"/>
  <c r="DN7" i="1"/>
  <c r="DN5" i="1"/>
  <c r="DM14" i="1"/>
  <c r="DM90" i="1"/>
  <c r="DM9" i="1"/>
  <c r="DN11" i="1"/>
  <c r="DM10" i="1"/>
  <c r="DS91" i="1"/>
  <c r="DS89" i="1"/>
  <c r="DT4" i="1"/>
  <c r="DT89" i="1" s="1"/>
  <c r="DO7" i="1" l="1"/>
  <c r="DO5" i="1"/>
  <c r="DN14" i="1"/>
  <c r="DN9" i="1"/>
  <c r="DN90" i="1"/>
  <c r="DN10" i="1"/>
  <c r="DO11" i="1"/>
  <c r="DM12" i="1"/>
  <c r="DM13" i="1"/>
  <c r="DN12" i="1" l="1"/>
  <c r="DN13" i="1"/>
  <c r="DP5" i="1"/>
  <c r="DP7" i="1"/>
  <c r="DO14" i="1"/>
  <c r="DO9" i="1"/>
  <c r="DP11" i="1"/>
  <c r="DO90" i="1"/>
  <c r="DO10" i="1"/>
  <c r="DP9" i="1" l="1"/>
  <c r="DP10" i="1"/>
  <c r="DP90" i="1"/>
  <c r="DQ11" i="1"/>
  <c r="DQ5" i="1"/>
  <c r="DQ7" i="1"/>
  <c r="DP14" i="1"/>
  <c r="DO12" i="1"/>
  <c r="DO13" i="1"/>
  <c r="DQ9" i="1" l="1"/>
  <c r="DR11" i="1"/>
  <c r="DQ10" i="1"/>
  <c r="DQ90" i="1"/>
  <c r="DP12" i="1"/>
  <c r="DP13" i="1"/>
  <c r="DR7" i="1"/>
  <c r="DR5" i="1"/>
  <c r="DQ14" i="1"/>
  <c r="DS7" i="1" l="1"/>
  <c r="DS5" i="1"/>
  <c r="DR14" i="1"/>
  <c r="DR9" i="1"/>
  <c r="DR10" i="1"/>
  <c r="DR90" i="1"/>
  <c r="DS11" i="1"/>
  <c r="DQ12" i="1"/>
  <c r="DQ13" i="1"/>
  <c r="DT7" i="1" l="1"/>
  <c r="DT5" i="1"/>
  <c r="DS14" i="1"/>
  <c r="DR13" i="1"/>
  <c r="DR12" i="1"/>
  <c r="DS9" i="1"/>
  <c r="DT11" i="1"/>
  <c r="DS90" i="1"/>
  <c r="DS10" i="1"/>
  <c r="DT14" i="1" l="1"/>
  <c r="DS13" i="1"/>
  <c r="DS12" i="1"/>
  <c r="DT90" i="1"/>
  <c r="DT10" i="1"/>
  <c r="DT9" i="1"/>
  <c r="DT12" i="1" l="1"/>
  <c r="DT13" i="1"/>
</calcChain>
</file>

<file path=xl/sharedStrings.xml><?xml version="1.0" encoding="utf-8"?>
<sst xmlns="http://schemas.openxmlformats.org/spreadsheetml/2006/main" count="95" uniqueCount="90">
  <si>
    <t>Sijoitusten ja kulujen seuranta</t>
  </si>
  <si>
    <t>Seuranta</t>
  </si>
  <si>
    <t>Eläkelaskuri</t>
  </si>
  <si>
    <t>Aika (kk)</t>
  </si>
  <si>
    <t>Talletus</t>
  </si>
  <si>
    <t>Pörssituotto</t>
  </si>
  <si>
    <t>Pitäisi tallettaa</t>
  </si>
  <si>
    <t>Inflaatio</t>
  </si>
  <si>
    <t xml:space="preserve">Aloitus </t>
  </si>
  <si>
    <t>Työuratavoite (vuosia)</t>
  </si>
  <si>
    <t>+ Edellä / - Jäljessä tavoitetta</t>
  </si>
  <si>
    <t>Lopetus</t>
  </si>
  <si>
    <t>Tuotto ilman talletusta</t>
  </si>
  <si>
    <t>Kuukausia eläkkeeseen</t>
  </si>
  <si>
    <t>Oletustuotto</t>
  </si>
  <si>
    <t>Kassanosto vuosittain</t>
  </si>
  <si>
    <t>(eläkkeellä)</t>
  </si>
  <si>
    <t>Lisäsijoitus tarve vrt oletustuotto</t>
  </si>
  <si>
    <t>Pääomatulovero</t>
  </si>
  <si>
    <t>Tappio % / Tuotto % (vuotuinen tuotto)</t>
  </si>
  <si>
    <t>Hankintameno</t>
  </si>
  <si>
    <t>Tavoite</t>
  </si>
  <si>
    <t>Nyt</t>
  </si>
  <si>
    <t>Inf. huomioiden</t>
  </si>
  <si>
    <t>Kulut kuukaudessa</t>
  </si>
  <si>
    <t>Ansiotulot</t>
  </si>
  <si>
    <t>Verot</t>
  </si>
  <si>
    <t>Tarve yhteensä / kk</t>
  </si>
  <si>
    <t>Vuodessa</t>
  </si>
  <si>
    <t>Ansiotulot netto yhteensä</t>
  </si>
  <si>
    <t>Eläkkeelle jäädessä 
varoja pitää olla</t>
  </si>
  <si>
    <t>Pääomatulot</t>
  </si>
  <si>
    <t>Nyt säästössä</t>
  </si>
  <si>
    <t>Osingot, netto</t>
  </si>
  <si>
    <t>Paljonko täytyy sijoittaa pysyäkseen aikataulussa</t>
  </si>
  <si>
    <t>PO tulot netto yhteensä</t>
  </si>
  <si>
    <t>Milloin eläke alkaa nykyisellä säästämisellä</t>
  </si>
  <si>
    <t>Kustannukset</t>
  </si>
  <si>
    <t>Sijoitus kuukausittain</t>
  </si>
  <si>
    <t>Lainan lyhennys &amp; korot</t>
  </si>
  <si>
    <t>Eläke alkaa</t>
  </si>
  <si>
    <t>Polttoaine &amp; bussiliput</t>
  </si>
  <si>
    <t>Ruoka</t>
  </si>
  <si>
    <t>Vastikkeet</t>
  </si>
  <si>
    <t>Lääkäri</t>
  </si>
  <si>
    <t>Lemmikit</t>
  </si>
  <si>
    <t>Sähkö</t>
  </si>
  <si>
    <t>Harrastukset</t>
  </si>
  <si>
    <t>Puhelin</t>
  </si>
  <si>
    <t>Ravintolat</t>
  </si>
  <si>
    <t>Asumiskulut</t>
  </si>
  <si>
    <t>Idiotismi</t>
  </si>
  <si>
    <t>Lahjat</t>
  </si>
  <si>
    <t>Muut</t>
  </si>
  <si>
    <t>Yhteensä</t>
  </si>
  <si>
    <t>Varat</t>
  </si>
  <si>
    <t>Osakesijoitukset</t>
  </si>
  <si>
    <t>Velat</t>
  </si>
  <si>
    <t>Oma asuntolaina</t>
  </si>
  <si>
    <t>Tunnusluvut</t>
  </si>
  <si>
    <t>Nettovarallisuus</t>
  </si>
  <si>
    <t>Sijoitusvarallisuus</t>
  </si>
  <si>
    <t>Stressiluku</t>
  </si>
  <si>
    <t>Säästöprosentti</t>
  </si>
  <si>
    <t>Osakkeet</t>
  </si>
  <si>
    <t>Graafia varten</t>
  </si>
  <si>
    <t>*Muutettavat solut</t>
  </si>
  <si>
    <t>Ansiotulo1</t>
  </si>
  <si>
    <t>Lisätulo1</t>
  </si>
  <si>
    <t>Vuokratulot, netto</t>
  </si>
  <si>
    <t>Osake1</t>
  </si>
  <si>
    <t>Osake2</t>
  </si>
  <si>
    <t>Rahastot</t>
  </si>
  <si>
    <t>Rahasto 1</t>
  </si>
  <si>
    <t>Rahasto 2</t>
  </si>
  <si>
    <t>Muut sijoitukset</t>
  </si>
  <si>
    <t>Oma asunto</t>
  </si>
  <si>
    <t>Käteinen</t>
  </si>
  <si>
    <t>JVK 1</t>
  </si>
  <si>
    <t>Muu omaisuus</t>
  </si>
  <si>
    <t>Tulonhankkimisvelka 1</t>
  </si>
  <si>
    <t>Tulonhankkimisvelka 2</t>
  </si>
  <si>
    <t>Muut velat</t>
  </si>
  <si>
    <t>Allokaatio</t>
  </si>
  <si>
    <t>Tilanne</t>
  </si>
  <si>
    <t>www.pohatta.com</t>
  </si>
  <si>
    <t>Tavoitekassa</t>
  </si>
  <si>
    <t>Tilanne/Ennuste</t>
  </si>
  <si>
    <t>Sijoitustarve kuukausittain</t>
  </si>
  <si>
    <t>Nykyisellä tahdilla, tavoitepäivänä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</si>
</sst>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#,##0\ &quot;€&quot;;[Red]\-#,##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  <numFmt numFmtId="165" formatCode="#,##0\ &quot;€&quot;"/>
    <numFmt numFmtId="166" formatCode="0.0\ %"/>
  </numFmts>
  <fonts count="21" x14ac:knownFonts="1">
    <font>
      <sz val="11"/>
      <color theme="1"/>
      <name val="Calibri"/>
      <family val="2"/>
      <scheme val="minor"/>
    </font>
    <font>
      <b/>
      <sz val="11"/>
      <color theme="3"/>
      <name val="Constanti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theme="0"/>
      <name val="Constantia"/>
      <family val="2"/>
    </font>
    <font>
      <sz val="11"/>
      <color theme="5" tint="0.3999755851924192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sz val="12"/>
      <color theme="2" tint="-0.749992370372631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0"/>
      <color rgb="FF00B0F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theme="5" tint="-0.499984740745262"/>
      </bottom>
      <diagonal/>
    </border>
    <border>
      <left/>
      <right/>
      <top/>
      <bottom style="medium">
        <color theme="5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theme="5" tint="-0.24994659260841701"/>
      </bottom>
      <diagonal/>
    </border>
    <border>
      <left/>
      <right/>
      <top/>
      <bottom style="medium">
        <color theme="2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medium">
        <color theme="6" tint="-0.2499465926084170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1" applyNumberFormat="0" applyFill="0" applyAlignment="0" applyProtection="0"/>
    <xf numFmtId="0" fontId="19" fillId="0" borderId="0" applyNumberFormat="0" applyFill="0" applyBorder="0" applyAlignment="0" applyProtection="0"/>
  </cellStyleXfs>
  <cellXfs count="109">
    <xf numFmtId="0" fontId="0" fillId="0" borderId="0" xfId="0"/>
    <xf numFmtId="0" fontId="3" fillId="2" borderId="0" xfId="0" applyFont="1" applyFill="1"/>
    <xf numFmtId="0" fontId="4" fillId="2" borderId="0" xfId="0" applyFont="1" applyFill="1" applyBorder="1" applyAlignment="1">
      <alignment vertical="center"/>
    </xf>
    <xf numFmtId="0" fontId="3" fillId="2" borderId="2" xfId="0" applyFont="1" applyFill="1" applyBorder="1"/>
    <xf numFmtId="0" fontId="5" fillId="2" borderId="3" xfId="3" applyFont="1" applyFill="1" applyBorder="1" applyAlignment="1">
      <alignment horizontal="left" vertical="center" indent="1"/>
    </xf>
    <xf numFmtId="14" fontId="3" fillId="2" borderId="0" xfId="0" applyNumberFormat="1" applyFont="1" applyFill="1"/>
    <xf numFmtId="0" fontId="3" fillId="2" borderId="4" xfId="0" applyFont="1" applyFill="1" applyBorder="1"/>
    <xf numFmtId="0" fontId="3" fillId="2" borderId="5" xfId="0" applyFont="1" applyFill="1" applyBorder="1"/>
    <xf numFmtId="6" fontId="3" fillId="2" borderId="0" xfId="0" applyNumberFormat="1" applyFont="1" applyFill="1"/>
    <xf numFmtId="0" fontId="6" fillId="2" borderId="5" xfId="0" applyFont="1" applyFill="1" applyBorder="1"/>
    <xf numFmtId="14" fontId="3" fillId="2" borderId="0" xfId="0" applyNumberFormat="1" applyFont="1" applyFill="1" applyBorder="1"/>
    <xf numFmtId="0" fontId="3" fillId="2" borderId="0" xfId="0" quotePrefix="1" applyFont="1" applyFill="1"/>
    <xf numFmtId="0" fontId="3" fillId="2" borderId="0" xfId="0" applyFont="1" applyFill="1" applyBorder="1"/>
    <xf numFmtId="6" fontId="3" fillId="2" borderId="0" xfId="2" applyNumberFormat="1" applyFont="1" applyFill="1"/>
    <xf numFmtId="2" fontId="3" fillId="2" borderId="0" xfId="0" applyNumberFormat="1" applyFont="1" applyFill="1" applyBorder="1"/>
    <xf numFmtId="9" fontId="3" fillId="2" borderId="0" xfId="0" applyNumberFormat="1" applyFont="1" applyFill="1" applyBorder="1"/>
    <xf numFmtId="0" fontId="3" fillId="2" borderId="6" xfId="0" applyFont="1" applyFill="1" applyBorder="1"/>
    <xf numFmtId="9" fontId="3" fillId="2" borderId="6" xfId="0" applyNumberFormat="1" applyFont="1" applyFill="1" applyBorder="1"/>
    <xf numFmtId="9" fontId="7" fillId="2" borderId="0" xfId="0" applyNumberFormat="1" applyFont="1" applyFill="1" applyBorder="1"/>
    <xf numFmtId="0" fontId="7" fillId="2" borderId="5" xfId="0" applyFont="1" applyFill="1" applyBorder="1"/>
    <xf numFmtId="0" fontId="8" fillId="2" borderId="7" xfId="0" applyFont="1" applyFill="1" applyBorder="1"/>
    <xf numFmtId="6" fontId="8" fillId="2" borderId="7" xfId="0" applyNumberFormat="1" applyFont="1" applyFill="1" applyBorder="1"/>
    <xf numFmtId="0" fontId="3" fillId="2" borderId="0" xfId="0" applyFont="1" applyFill="1" applyBorder="1" applyAlignment="1">
      <alignment horizontal="center"/>
    </xf>
    <xf numFmtId="0" fontId="9" fillId="2" borderId="4" xfId="0" applyFont="1" applyFill="1" applyBorder="1"/>
    <xf numFmtId="164" fontId="9" fillId="2" borderId="0" xfId="1" applyNumberFormat="1" applyFont="1" applyFill="1" applyBorder="1"/>
    <xf numFmtId="0" fontId="9" fillId="2" borderId="0" xfId="0" applyFont="1" applyFill="1" applyAlignment="1">
      <alignment horizontal="left" indent="1"/>
    </xf>
    <xf numFmtId="0" fontId="9" fillId="2" borderId="0" xfId="0" applyFont="1" applyFill="1"/>
    <xf numFmtId="6" fontId="9" fillId="2" borderId="0" xfId="1" applyNumberFormat="1" applyFont="1" applyFill="1"/>
    <xf numFmtId="0" fontId="9" fillId="2" borderId="8" xfId="0" applyFont="1" applyFill="1" applyBorder="1" applyAlignment="1">
      <alignment horizontal="left" indent="1"/>
    </xf>
    <xf numFmtId="0" fontId="9" fillId="2" borderId="8" xfId="0" applyFont="1" applyFill="1" applyBorder="1"/>
    <xf numFmtId="6" fontId="9" fillId="2" borderId="8" xfId="1" applyNumberFormat="1" applyFont="1" applyFill="1" applyBorder="1"/>
    <xf numFmtId="164" fontId="3" fillId="2" borderId="0" xfId="1" applyNumberFormat="1" applyFont="1" applyFill="1" applyBorder="1"/>
    <xf numFmtId="10" fontId="9" fillId="2" borderId="5" xfId="0" applyNumberFormat="1" applyFont="1" applyFill="1" applyBorder="1"/>
    <xf numFmtId="0" fontId="5" fillId="2" borderId="9" xfId="3" applyFont="1" applyFill="1" applyBorder="1" applyAlignment="1">
      <alignment horizontal="left" vertical="center" indent="1"/>
    </xf>
    <xf numFmtId="8" fontId="9" fillId="2" borderId="0" xfId="0" applyNumberFormat="1" applyFont="1" applyFill="1" applyAlignment="1">
      <alignment horizontal="left" indent="1"/>
    </xf>
    <xf numFmtId="0" fontId="9" fillId="2" borderId="10" xfId="0" applyFont="1" applyFill="1" applyBorder="1"/>
    <xf numFmtId="14" fontId="9" fillId="2" borderId="12" xfId="1" applyNumberFormat="1" applyFont="1" applyFill="1" applyBorder="1" applyAlignment="1">
      <alignment vertical="center"/>
    </xf>
    <xf numFmtId="44" fontId="10" fillId="4" borderId="0" xfId="1" applyNumberFormat="1" applyFont="1" applyFill="1" applyBorder="1" applyAlignment="1">
      <alignment horizontal="left" vertical="center" indent="1"/>
    </xf>
    <xf numFmtId="0" fontId="8" fillId="2" borderId="0" xfId="0" applyFont="1" applyFill="1"/>
    <xf numFmtId="164" fontId="11" fillId="2" borderId="0" xfId="0" applyNumberFormat="1" applyFont="1" applyFill="1"/>
    <xf numFmtId="164" fontId="9" fillId="2" borderId="0" xfId="0" applyNumberFormat="1" applyFont="1" applyFill="1"/>
    <xf numFmtId="0" fontId="12" fillId="2" borderId="0" xfId="0" applyFont="1" applyFill="1"/>
    <xf numFmtId="0" fontId="13" fillId="5" borderId="0" xfId="0" applyFont="1" applyFill="1"/>
    <xf numFmtId="0" fontId="5" fillId="2" borderId="13" xfId="3" applyFont="1" applyFill="1" applyBorder="1" applyAlignment="1">
      <alignment horizontal="left" vertical="center" indent="1"/>
    </xf>
    <xf numFmtId="164" fontId="14" fillId="2" borderId="0" xfId="0" applyNumberFormat="1" applyFont="1" applyFill="1"/>
    <xf numFmtId="0" fontId="15" fillId="2" borderId="0" xfId="0" applyFont="1" applyFill="1"/>
    <xf numFmtId="164" fontId="13" fillId="3" borderId="0" xfId="1" applyNumberFormat="1" applyFont="1" applyFill="1"/>
    <xf numFmtId="0" fontId="5" fillId="2" borderId="14" xfId="3" applyFont="1" applyFill="1" applyBorder="1" applyAlignment="1">
      <alignment horizontal="left" vertical="center" indent="1"/>
    </xf>
    <xf numFmtId="164" fontId="3" fillId="2" borderId="0" xfId="0" applyNumberFormat="1" applyFont="1" applyFill="1"/>
    <xf numFmtId="2" fontId="3" fillId="2" borderId="0" xfId="0" applyNumberFormat="1" applyFont="1" applyFill="1"/>
    <xf numFmtId="9" fontId="3" fillId="2" borderId="0" xfId="2" applyFont="1" applyFill="1"/>
    <xf numFmtId="166" fontId="3" fillId="2" borderId="0" xfId="2" applyNumberFormat="1" applyFont="1" applyFill="1"/>
    <xf numFmtId="166" fontId="3" fillId="2" borderId="0" xfId="0" applyNumberFormat="1" applyFont="1" applyFill="1"/>
    <xf numFmtId="0" fontId="0" fillId="2" borderId="0" xfId="0" applyFill="1"/>
    <xf numFmtId="44" fontId="10" fillId="2" borderId="0" xfId="1" applyNumberFormat="1" applyFont="1" applyFill="1" applyBorder="1" applyAlignment="1">
      <alignment horizontal="left" vertical="center" indent="1"/>
    </xf>
    <xf numFmtId="0" fontId="5" fillId="2" borderId="0" xfId="3" applyFont="1" applyFill="1" applyBorder="1" applyAlignment="1">
      <alignment horizontal="left" vertical="center" indent="1"/>
    </xf>
    <xf numFmtId="0" fontId="0" fillId="2" borderId="0" xfId="0" applyFill="1" applyBorder="1"/>
    <xf numFmtId="0" fontId="9" fillId="2" borderId="0" xfId="0" applyFont="1" applyFill="1" applyBorder="1"/>
    <xf numFmtId="166" fontId="7" fillId="2" borderId="0" xfId="0" applyNumberFormat="1" applyFont="1" applyFill="1" applyBorder="1"/>
    <xf numFmtId="14" fontId="14" fillId="2" borderId="0" xfId="0" applyNumberFormat="1" applyFont="1" applyFill="1" applyBorder="1"/>
    <xf numFmtId="0" fontId="14" fillId="2" borderId="0" xfId="0" applyNumberFormat="1" applyFont="1" applyFill="1" applyBorder="1"/>
    <xf numFmtId="0" fontId="16" fillId="2" borderId="0" xfId="0" applyFont="1" applyFill="1"/>
    <xf numFmtId="164" fontId="14" fillId="2" borderId="0" xfId="1" applyNumberFormat="1" applyFont="1" applyFill="1" applyBorder="1" applyAlignment="1">
      <alignment horizontal="left" wrapText="1"/>
    </xf>
    <xf numFmtId="164" fontId="14" fillId="2" borderId="0" xfId="1" applyNumberFormat="1" applyFont="1" applyFill="1" applyBorder="1"/>
    <xf numFmtId="0" fontId="16" fillId="2" borderId="0" xfId="0" applyFont="1" applyFill="1" applyBorder="1"/>
    <xf numFmtId="0" fontId="1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2" borderId="0" xfId="0" applyFont="1" applyFill="1" applyBorder="1"/>
    <xf numFmtId="0" fontId="8" fillId="2" borderId="0" xfId="0" applyFont="1" applyFill="1" applyBorder="1"/>
    <xf numFmtId="0" fontId="12" fillId="2" borderId="0" xfId="0" applyFont="1" applyFill="1" applyBorder="1"/>
    <xf numFmtId="0" fontId="13" fillId="2" borderId="0" xfId="0" applyFont="1" applyFill="1" applyBorder="1"/>
    <xf numFmtId="0" fontId="15" fillId="2" borderId="0" xfId="0" applyFont="1" applyFill="1" applyBorder="1"/>
    <xf numFmtId="164" fontId="13" fillId="2" borderId="0" xfId="1" applyNumberFormat="1" applyFont="1" applyFill="1" applyBorder="1"/>
    <xf numFmtId="0" fontId="5" fillId="2" borderId="15" xfId="3" applyFont="1" applyFill="1" applyBorder="1" applyAlignment="1">
      <alignment horizontal="left" vertical="center" indent="1"/>
    </xf>
    <xf numFmtId="0" fontId="5" fillId="2" borderId="16" xfId="3" applyFont="1" applyFill="1" applyBorder="1" applyAlignment="1">
      <alignment horizontal="left" vertical="center" indent="1"/>
    </xf>
    <xf numFmtId="0" fontId="5" fillId="2" borderId="17" xfId="3" applyFont="1" applyFill="1" applyBorder="1" applyAlignment="1">
      <alignment horizontal="left" vertical="center" indent="1"/>
    </xf>
    <xf numFmtId="164" fontId="3" fillId="2" borderId="5" xfId="1" applyNumberFormat="1" applyFont="1" applyFill="1" applyBorder="1" applyAlignment="1">
      <alignment horizontal="left" wrapText="1"/>
    </xf>
    <xf numFmtId="164" fontId="9" fillId="2" borderId="5" xfId="1" applyNumberFormat="1" applyFont="1" applyFill="1" applyBorder="1"/>
    <xf numFmtId="164" fontId="3" fillId="2" borderId="5" xfId="1" applyNumberFormat="1" applyFont="1" applyFill="1" applyBorder="1"/>
    <xf numFmtId="0" fontId="5" fillId="2" borderId="4" xfId="3" applyFont="1" applyFill="1" applyBorder="1" applyAlignment="1">
      <alignment horizontal="left" vertical="center" indent="1"/>
    </xf>
    <xf numFmtId="0" fontId="5" fillId="2" borderId="5" xfId="3" applyFont="1" applyFill="1" applyBorder="1" applyAlignment="1">
      <alignment horizontal="left" vertical="center" indent="1"/>
    </xf>
    <xf numFmtId="0" fontId="3" fillId="2" borderId="10" xfId="0" applyFont="1" applyFill="1" applyBorder="1"/>
    <xf numFmtId="10" fontId="3" fillId="2" borderId="11" xfId="0" applyNumberFormat="1" applyFont="1" applyFill="1" applyBorder="1"/>
    <xf numFmtId="6" fontId="3" fillId="6" borderId="12" xfId="1" applyNumberFormat="1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14" fontId="9" fillId="2" borderId="11" xfId="0" applyNumberFormat="1" applyFont="1" applyFill="1" applyBorder="1"/>
    <xf numFmtId="165" fontId="14" fillId="2" borderId="0" xfId="0" applyNumberFormat="1" applyFont="1" applyFill="1" applyBorder="1"/>
    <xf numFmtId="0" fontId="14" fillId="2" borderId="0" xfId="0" applyFont="1" applyFill="1"/>
    <xf numFmtId="6" fontId="14" fillId="2" borderId="0" xfId="1" applyNumberFormat="1" applyFont="1" applyFill="1"/>
    <xf numFmtId="8" fontId="18" fillId="2" borderId="6" xfId="0" applyNumberFormat="1" applyFont="1" applyFill="1" applyBorder="1"/>
    <xf numFmtId="6" fontId="18" fillId="2" borderId="6" xfId="0" applyNumberFormat="1" applyFont="1" applyFill="1" applyBorder="1"/>
    <xf numFmtId="0" fontId="18" fillId="2" borderId="6" xfId="0" applyFont="1" applyFill="1" applyBorder="1"/>
    <xf numFmtId="164" fontId="10" fillId="4" borderId="0" xfId="1" applyNumberFormat="1" applyFont="1" applyFill="1" applyBorder="1" applyAlignment="1">
      <alignment horizontal="left" vertical="center" indent="1"/>
    </xf>
    <xf numFmtId="6" fontId="9" fillId="2" borderId="0" xfId="0" applyNumberFormat="1" applyFont="1" applyFill="1"/>
    <xf numFmtId="6" fontId="14" fillId="2" borderId="8" xfId="1" applyNumberFormat="1" applyFont="1" applyFill="1" applyBorder="1"/>
    <xf numFmtId="164" fontId="14" fillId="2" borderId="0" xfId="1" applyNumberFormat="1" applyFont="1" applyFill="1"/>
    <xf numFmtId="0" fontId="17" fillId="2" borderId="0" xfId="0" applyFont="1" applyFill="1"/>
    <xf numFmtId="166" fontId="3" fillId="2" borderId="6" xfId="0" applyNumberFormat="1" applyFont="1" applyFill="1" applyBorder="1"/>
    <xf numFmtId="0" fontId="20" fillId="2" borderId="0" xfId="4" applyFont="1" applyFill="1" applyBorder="1"/>
    <xf numFmtId="6" fontId="3" fillId="2" borderId="0" xfId="1" applyNumberFormat="1" applyFont="1" applyFill="1"/>
    <xf numFmtId="0" fontId="3" fillId="2" borderId="4" xfId="0" applyFont="1" applyFill="1" applyBorder="1" applyAlignment="1">
      <alignment horizontal="left" wrapText="1"/>
    </xf>
    <xf numFmtId="164" fontId="3" fillId="2" borderId="0" xfId="1" applyNumberFormat="1" applyFont="1" applyFill="1" applyBorder="1" applyAlignment="1">
      <alignment horizontal="center" vertical="center"/>
    </xf>
    <xf numFmtId="164" fontId="3" fillId="6" borderId="5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0" fillId="2" borderId="0" xfId="4" applyFont="1" applyFill="1" applyBorder="1" applyAlignment="1">
      <alignment horizontal="center" vertical="center"/>
    </xf>
    <xf numFmtId="9" fontId="0" fillId="2" borderId="0" xfId="0" applyNumberFormat="1" applyFill="1"/>
    <xf numFmtId="164" fontId="0" fillId="2" borderId="0" xfId="0" applyNumberFormat="1" applyFill="1"/>
    <xf numFmtId="0" fontId="0" fillId="2" borderId="0" xfId="0" applyNumberFormat="1" applyFill="1"/>
  </cellXfs>
  <cellStyles count="5">
    <cellStyle name="Currency" xfId="1" builtinId="4"/>
    <cellStyle name="Heading 3" xfId="3" builtinId="18"/>
    <cellStyle name="Hyperlink" xfId="4" builtinId="8"/>
    <cellStyle name="Normal" xfId="0" builtinId="0"/>
    <cellStyle name="Percent" xfId="2" builtinId="5"/>
  </cellStyles>
  <dxfs count="16">
    <dxf>
      <font>
        <color rgb="FFFF0000"/>
      </font>
    </dxf>
    <dxf>
      <font>
        <color rgb="FF00B0F0"/>
      </font>
    </dxf>
    <dxf>
      <font>
        <color rgb="FF92D050"/>
      </font>
    </dxf>
    <dxf>
      <font>
        <color rgb="FF9C0006"/>
      </font>
    </dxf>
    <dxf>
      <font>
        <color rgb="FFC00000"/>
      </font>
    </dxf>
    <dxf>
      <font>
        <color rgb="FF9C0006"/>
      </font>
    </dxf>
    <dxf>
      <font>
        <color rgb="FFC00000"/>
      </font>
    </dxf>
    <dxf>
      <font>
        <color rgb="FFFF0000"/>
      </font>
    </dxf>
    <dxf>
      <font>
        <color rgb="FF00B0F0"/>
      </font>
    </dxf>
    <dxf>
      <font>
        <color rgb="FFFF0000"/>
      </font>
    </dxf>
    <dxf>
      <font>
        <color rgb="FF00B0F0"/>
      </font>
    </dxf>
    <dxf>
      <font>
        <color rgb="FF92D050"/>
      </font>
    </dxf>
    <dxf>
      <font>
        <color rgb="FF9C0006"/>
      </font>
    </dxf>
    <dxf>
      <font>
        <color rgb="FFC00000"/>
      </font>
    </dxf>
    <dxf>
      <font>
        <color rgb="FF9C0006"/>
      </font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216567778500455E-2"/>
          <c:y val="4.2044766088744252E-2"/>
          <c:w val="0.89147975469820695"/>
          <c:h val="0.68447946201961141"/>
        </c:manualLayout>
      </c:layout>
      <c:lineChart>
        <c:grouping val="standard"/>
        <c:varyColors val="0"/>
        <c:ser>
          <c:idx val="0"/>
          <c:order val="0"/>
          <c:tx>
            <c:strRef>
              <c:f>Seuranta!$A$90</c:f>
              <c:strCache>
                <c:ptCount val="1"/>
                <c:pt idx="0">
                  <c:v>Tilanne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Seuranta!$B$89:$DT$89</c15:sqref>
                  </c15:fullRef>
                </c:ext>
              </c:extLst>
              <c:f>Seuranta!$D$89:$DT$89</c:f>
              <c:numCache>
                <c:formatCode>m/d/yyyy</c:formatCode>
                <c:ptCount val="121"/>
                <c:pt idx="0">
                  <c:v>42156</c:v>
                </c:pt>
                <c:pt idx="1">
                  <c:v>42186</c:v>
                </c:pt>
                <c:pt idx="2">
                  <c:v>42217</c:v>
                </c:pt>
                <c:pt idx="3">
                  <c:v>42248</c:v>
                </c:pt>
                <c:pt idx="4">
                  <c:v>42278</c:v>
                </c:pt>
                <c:pt idx="5">
                  <c:v>42309</c:v>
                </c:pt>
                <c:pt idx="6">
                  <c:v>42339</c:v>
                </c:pt>
                <c:pt idx="7">
                  <c:v>42370</c:v>
                </c:pt>
                <c:pt idx="8">
                  <c:v>42401</c:v>
                </c:pt>
                <c:pt idx="9">
                  <c:v>42430</c:v>
                </c:pt>
                <c:pt idx="10">
                  <c:v>42461</c:v>
                </c:pt>
                <c:pt idx="11">
                  <c:v>42491</c:v>
                </c:pt>
                <c:pt idx="12">
                  <c:v>42522</c:v>
                </c:pt>
                <c:pt idx="13">
                  <c:v>42552</c:v>
                </c:pt>
                <c:pt idx="14">
                  <c:v>42583</c:v>
                </c:pt>
                <c:pt idx="15">
                  <c:v>42614</c:v>
                </c:pt>
                <c:pt idx="16">
                  <c:v>42644</c:v>
                </c:pt>
                <c:pt idx="17">
                  <c:v>42675</c:v>
                </c:pt>
                <c:pt idx="18">
                  <c:v>42705</c:v>
                </c:pt>
                <c:pt idx="19">
                  <c:v>42736</c:v>
                </c:pt>
                <c:pt idx="20">
                  <c:v>42767</c:v>
                </c:pt>
                <c:pt idx="21">
                  <c:v>42795</c:v>
                </c:pt>
                <c:pt idx="22">
                  <c:v>42826</c:v>
                </c:pt>
                <c:pt idx="23">
                  <c:v>42856</c:v>
                </c:pt>
                <c:pt idx="24">
                  <c:v>42887</c:v>
                </c:pt>
                <c:pt idx="25">
                  <c:v>42917</c:v>
                </c:pt>
                <c:pt idx="26">
                  <c:v>42948</c:v>
                </c:pt>
                <c:pt idx="27">
                  <c:v>42979</c:v>
                </c:pt>
                <c:pt idx="28">
                  <c:v>43009</c:v>
                </c:pt>
                <c:pt idx="29">
                  <c:v>43040</c:v>
                </c:pt>
                <c:pt idx="30">
                  <c:v>43070</c:v>
                </c:pt>
                <c:pt idx="31">
                  <c:v>43101</c:v>
                </c:pt>
                <c:pt idx="32">
                  <c:v>43132</c:v>
                </c:pt>
                <c:pt idx="33">
                  <c:v>43160</c:v>
                </c:pt>
                <c:pt idx="34">
                  <c:v>43191</c:v>
                </c:pt>
                <c:pt idx="35">
                  <c:v>43221</c:v>
                </c:pt>
                <c:pt idx="36">
                  <c:v>43252</c:v>
                </c:pt>
                <c:pt idx="37">
                  <c:v>43282</c:v>
                </c:pt>
                <c:pt idx="38">
                  <c:v>43313</c:v>
                </c:pt>
                <c:pt idx="39">
                  <c:v>43344</c:v>
                </c:pt>
                <c:pt idx="40">
                  <c:v>43374</c:v>
                </c:pt>
                <c:pt idx="41">
                  <c:v>43405</c:v>
                </c:pt>
                <c:pt idx="42">
                  <c:v>43435</c:v>
                </c:pt>
                <c:pt idx="43">
                  <c:v>43466</c:v>
                </c:pt>
                <c:pt idx="44">
                  <c:v>43497</c:v>
                </c:pt>
                <c:pt idx="45">
                  <c:v>43525</c:v>
                </c:pt>
                <c:pt idx="46">
                  <c:v>43556</c:v>
                </c:pt>
                <c:pt idx="47">
                  <c:v>43586</c:v>
                </c:pt>
                <c:pt idx="48">
                  <c:v>43617</c:v>
                </c:pt>
                <c:pt idx="49">
                  <c:v>43647</c:v>
                </c:pt>
                <c:pt idx="50">
                  <c:v>43678</c:v>
                </c:pt>
                <c:pt idx="51">
                  <c:v>43709</c:v>
                </c:pt>
                <c:pt idx="52">
                  <c:v>43739</c:v>
                </c:pt>
                <c:pt idx="53">
                  <c:v>43770</c:v>
                </c:pt>
                <c:pt idx="54">
                  <c:v>43800</c:v>
                </c:pt>
                <c:pt idx="55">
                  <c:v>43831</c:v>
                </c:pt>
                <c:pt idx="56">
                  <c:v>43862</c:v>
                </c:pt>
                <c:pt idx="57">
                  <c:v>43891</c:v>
                </c:pt>
                <c:pt idx="58">
                  <c:v>43922</c:v>
                </c:pt>
                <c:pt idx="59">
                  <c:v>43952</c:v>
                </c:pt>
                <c:pt idx="60">
                  <c:v>43983</c:v>
                </c:pt>
                <c:pt idx="61">
                  <c:v>44013</c:v>
                </c:pt>
                <c:pt idx="62">
                  <c:v>44044</c:v>
                </c:pt>
                <c:pt idx="63">
                  <c:v>44075</c:v>
                </c:pt>
                <c:pt idx="64">
                  <c:v>44105</c:v>
                </c:pt>
                <c:pt idx="65">
                  <c:v>44136</c:v>
                </c:pt>
                <c:pt idx="66">
                  <c:v>44166</c:v>
                </c:pt>
                <c:pt idx="67">
                  <c:v>44197</c:v>
                </c:pt>
                <c:pt idx="68">
                  <c:v>44228</c:v>
                </c:pt>
                <c:pt idx="69">
                  <c:v>44256</c:v>
                </c:pt>
                <c:pt idx="70">
                  <c:v>44287</c:v>
                </c:pt>
                <c:pt idx="71">
                  <c:v>44317</c:v>
                </c:pt>
                <c:pt idx="72">
                  <c:v>44348</c:v>
                </c:pt>
                <c:pt idx="73">
                  <c:v>44378</c:v>
                </c:pt>
                <c:pt idx="74">
                  <c:v>44409</c:v>
                </c:pt>
                <c:pt idx="75">
                  <c:v>44440</c:v>
                </c:pt>
                <c:pt idx="76">
                  <c:v>44470</c:v>
                </c:pt>
                <c:pt idx="77">
                  <c:v>44501</c:v>
                </c:pt>
                <c:pt idx="78">
                  <c:v>44531</c:v>
                </c:pt>
                <c:pt idx="79">
                  <c:v>44562</c:v>
                </c:pt>
                <c:pt idx="80">
                  <c:v>44593</c:v>
                </c:pt>
                <c:pt idx="81">
                  <c:v>44621</c:v>
                </c:pt>
                <c:pt idx="82">
                  <c:v>44652</c:v>
                </c:pt>
                <c:pt idx="83">
                  <c:v>44682</c:v>
                </c:pt>
                <c:pt idx="84">
                  <c:v>44713</c:v>
                </c:pt>
                <c:pt idx="85">
                  <c:v>44743</c:v>
                </c:pt>
                <c:pt idx="86">
                  <c:v>44774</c:v>
                </c:pt>
                <c:pt idx="87">
                  <c:v>44805</c:v>
                </c:pt>
                <c:pt idx="88">
                  <c:v>44835</c:v>
                </c:pt>
                <c:pt idx="89">
                  <c:v>44866</c:v>
                </c:pt>
                <c:pt idx="90">
                  <c:v>44896</c:v>
                </c:pt>
                <c:pt idx="91">
                  <c:v>44927</c:v>
                </c:pt>
                <c:pt idx="92">
                  <c:v>44958</c:v>
                </c:pt>
                <c:pt idx="93">
                  <c:v>44986</c:v>
                </c:pt>
                <c:pt idx="94">
                  <c:v>45017</c:v>
                </c:pt>
                <c:pt idx="95">
                  <c:v>45047</c:v>
                </c:pt>
                <c:pt idx="96">
                  <c:v>45078</c:v>
                </c:pt>
                <c:pt idx="97">
                  <c:v>45108</c:v>
                </c:pt>
                <c:pt idx="98">
                  <c:v>45139</c:v>
                </c:pt>
                <c:pt idx="99">
                  <c:v>45170</c:v>
                </c:pt>
                <c:pt idx="100">
                  <c:v>45200</c:v>
                </c:pt>
                <c:pt idx="101">
                  <c:v>45231</c:v>
                </c:pt>
                <c:pt idx="102">
                  <c:v>45261</c:v>
                </c:pt>
                <c:pt idx="103">
                  <c:v>45292</c:v>
                </c:pt>
                <c:pt idx="104">
                  <c:v>45323</c:v>
                </c:pt>
                <c:pt idx="105">
                  <c:v>45352</c:v>
                </c:pt>
                <c:pt idx="106">
                  <c:v>45383</c:v>
                </c:pt>
                <c:pt idx="107">
                  <c:v>45413</c:v>
                </c:pt>
                <c:pt idx="108">
                  <c:v>45444</c:v>
                </c:pt>
                <c:pt idx="109">
                  <c:v>45474</c:v>
                </c:pt>
                <c:pt idx="110">
                  <c:v>45505</c:v>
                </c:pt>
                <c:pt idx="111">
                  <c:v>45536</c:v>
                </c:pt>
                <c:pt idx="112">
                  <c:v>45566</c:v>
                </c:pt>
                <c:pt idx="113">
                  <c:v>45597</c:v>
                </c:pt>
                <c:pt idx="114">
                  <c:v>45627</c:v>
                </c:pt>
                <c:pt idx="115">
                  <c:v>45658</c:v>
                </c:pt>
                <c:pt idx="116">
                  <c:v>45689</c:v>
                </c:pt>
                <c:pt idx="117">
                  <c:v>45717</c:v>
                </c:pt>
                <c:pt idx="118">
                  <c:v>45748</c:v>
                </c:pt>
                <c:pt idx="119">
                  <c:v>45778</c:v>
                </c:pt>
                <c:pt idx="120">
                  <c:v>45809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Seuranta!$B$90:$DT$90</c15:sqref>
                  </c15:fullRef>
                </c:ext>
              </c:extLst>
              <c:f>Seuranta!$D$90:$DT$90</c:f>
              <c:numCache>
                <c:formatCode>"€"#,##0_);[Red]\("€"#,##0\)</c:formatCode>
                <c:ptCount val="121"/>
                <c:pt idx="0">
                  <c:v>19629.421875000065</c:v>
                </c:pt>
                <c:pt idx="1">
                  <c:v>21965.855761718849</c:v>
                </c:pt>
                <c:pt idx="2">
                  <c:v>24316.892360229627</c:v>
                </c:pt>
                <c:pt idx="3">
                  <c:v>26682.622937481097</c:v>
                </c:pt>
                <c:pt idx="4">
                  <c:v>29063.139330840389</c:v>
                </c:pt>
                <c:pt idx="5">
                  <c:v>31458.533951658177</c:v>
                </c:pt>
                <c:pt idx="6">
                  <c:v>33868.899788856077</c:v>
                </c:pt>
                <c:pt idx="7">
                  <c:v>36294.330412536459</c:v>
                </c:pt>
                <c:pt idx="8">
                  <c:v>38734.919977614845</c:v>
                </c:pt>
                <c:pt idx="9">
                  <c:v>41190.76322747497</c:v>
                </c:pt>
                <c:pt idx="10">
                  <c:v>43661.955497646719</c:v>
                </c:pt>
                <c:pt idx="11">
                  <c:v>46148.592719507047</c:v>
                </c:pt>
                <c:pt idx="12">
                  <c:v>48650.771424004</c:v>
                </c:pt>
                <c:pt idx="13">
                  <c:v>51168.588745404057</c:v>
                </c:pt>
                <c:pt idx="14">
                  <c:v>53702.142425062862</c:v>
                </c:pt>
                <c:pt idx="15">
                  <c:v>56251.530815219536</c:v>
                </c:pt>
                <c:pt idx="16">
                  <c:v>58816.852882814695</c:v>
                </c:pt>
                <c:pt idx="17">
                  <c:v>61398.20821333232</c:v>
                </c:pt>
                <c:pt idx="18">
                  <c:v>63995.697014665682</c:v>
                </c:pt>
                <c:pt idx="19">
                  <c:v>66609.420121007381</c:v>
                </c:pt>
                <c:pt idx="20">
                  <c:v>69239.478996763719</c:v>
                </c:pt>
                <c:pt idx="21">
                  <c:v>71885.975740493523</c:v>
                </c:pt>
                <c:pt idx="22">
                  <c:v>74549.013088871638</c:v>
                </c:pt>
                <c:pt idx="23">
                  <c:v>77228.694420677115</c:v>
                </c:pt>
                <c:pt idx="24">
                  <c:v>79925.123760806382</c:v>
                </c:pt>
                <c:pt idx="25">
                  <c:v>82638.405784311457</c:v>
                </c:pt>
                <c:pt idx="26">
                  <c:v>85368.64582046344</c:v>
                </c:pt>
                <c:pt idx="27">
                  <c:v>88115.949856841369</c:v>
                </c:pt>
                <c:pt idx="28">
                  <c:v>90880.424543446657</c:v>
                </c:pt>
                <c:pt idx="29">
                  <c:v>93662.177196843229</c:v>
                </c:pt>
                <c:pt idx="30">
                  <c:v>96461.315804323531</c:v>
                </c:pt>
                <c:pt idx="31">
                  <c:v>99277.949028100586</c:v>
                </c:pt>
                <c:pt idx="32">
                  <c:v>102112.18620952625</c:v>
                </c:pt>
                <c:pt idx="33">
                  <c:v>104964.13737333582</c:v>
                </c:pt>
                <c:pt idx="34">
                  <c:v>107833.91323191921</c:v>
                </c:pt>
                <c:pt idx="35">
                  <c:v>110721.62518961875</c:v>
                </c:pt>
                <c:pt idx="36">
                  <c:v>113627.3853470539</c:v>
                </c:pt>
                <c:pt idx="37">
                  <c:v>116551.30650547303</c:v>
                </c:pt>
                <c:pt idx="38">
                  <c:v>119493.50217113228</c:v>
                </c:pt>
                <c:pt idx="39">
                  <c:v>122454.0865597019</c:v>
                </c:pt>
                <c:pt idx="40">
                  <c:v>125433.17460070008</c:v>
                </c:pt>
                <c:pt idx="41">
                  <c:v>128430.88194195449</c:v>
                </c:pt>
                <c:pt idx="42">
                  <c:v>131447.32495409175</c:v>
                </c:pt>
                <c:pt idx="43">
                  <c:v>134482.62073505486</c:v>
                </c:pt>
                <c:pt idx="44">
                  <c:v>137536.887114649</c:v>
                </c:pt>
                <c:pt idx="45">
                  <c:v>140610.24265911558</c:v>
                </c:pt>
                <c:pt idx="46">
                  <c:v>143702.8066757351</c:v>
                </c:pt>
                <c:pt idx="47">
                  <c:v>146814.69921745849</c:v>
                </c:pt>
                <c:pt idx="48">
                  <c:v>149946.04108756763</c:v>
                </c:pt>
                <c:pt idx="49">
                  <c:v>153096.95384436497</c:v>
                </c:pt>
                <c:pt idx="50">
                  <c:v>156267.55980589229</c:v>
                </c:pt>
                <c:pt idx="51">
                  <c:v>159457.98205467916</c:v>
                </c:pt>
                <c:pt idx="52">
                  <c:v>162668.34444252096</c:v>
                </c:pt>
                <c:pt idx="53">
                  <c:v>165898.77159528676</c:v>
                </c:pt>
                <c:pt idx="54">
                  <c:v>169149.38891775734</c:v>
                </c:pt>
                <c:pt idx="55">
                  <c:v>172420.32259849337</c:v>
                </c:pt>
                <c:pt idx="56">
                  <c:v>175711.69961473398</c:v>
                </c:pt>
                <c:pt idx="57">
                  <c:v>179023.6477373261</c:v>
                </c:pt>
                <c:pt idx="58">
                  <c:v>182356.29553568445</c:v>
                </c:pt>
                <c:pt idx="59">
                  <c:v>185709.77238278251</c:v>
                </c:pt>
                <c:pt idx="60">
                  <c:v>189084.20846017494</c:v>
                </c:pt>
                <c:pt idx="61">
                  <c:v>192479.73476305106</c:v>
                </c:pt>
                <c:pt idx="62">
                  <c:v>195896.48310532019</c:v>
                </c:pt>
                <c:pt idx="63">
                  <c:v>199334.58612472849</c:v>
                </c:pt>
                <c:pt idx="64">
                  <c:v>202794.1772880081</c:v>
                </c:pt>
                <c:pt idx="65">
                  <c:v>206275.3908960582</c:v>
                </c:pt>
                <c:pt idx="66">
                  <c:v>209778.36208915862</c:v>
                </c:pt>
                <c:pt idx="67">
                  <c:v>213303.22685221591</c:v>
                </c:pt>
                <c:pt idx="68">
                  <c:v>216850.1220200423</c:v>
                </c:pt>
                <c:pt idx="69">
                  <c:v>220419.1852826676</c:v>
                </c:pt>
                <c:pt idx="70">
                  <c:v>224010.55519068433</c:v>
                </c:pt>
                <c:pt idx="71">
                  <c:v>227624.37116062615</c:v>
                </c:pt>
                <c:pt idx="72">
                  <c:v>231260.7734803801</c:v>
                </c:pt>
                <c:pt idx="73">
                  <c:v>234919.90331463254</c:v>
                </c:pt>
                <c:pt idx="74">
                  <c:v>238601.90271034904</c:v>
                </c:pt>
                <c:pt idx="75">
                  <c:v>242306.91460228877</c:v>
                </c:pt>
                <c:pt idx="76">
                  <c:v>246035.08281855311</c:v>
                </c:pt>
                <c:pt idx="77">
                  <c:v>249786.55208616913</c:v>
                </c:pt>
                <c:pt idx="78">
                  <c:v>253561.46803670775</c:v>
                </c:pt>
                <c:pt idx="79">
                  <c:v>257359.97721193722</c:v>
                </c:pt>
                <c:pt idx="80">
                  <c:v>261182.22706951189</c:v>
                </c:pt>
                <c:pt idx="81">
                  <c:v>265028.3659886964</c:v>
                </c:pt>
                <c:pt idx="82">
                  <c:v>268898.54327612586</c:v>
                </c:pt>
                <c:pt idx="83">
                  <c:v>272792.9091716017</c:v>
                </c:pt>
                <c:pt idx="84">
                  <c:v>276711.61485392431</c:v>
                </c:pt>
                <c:pt idx="85">
                  <c:v>280654.81244676141</c:v>
                </c:pt>
                <c:pt idx="86">
                  <c:v>284622.65502455377</c:v>
                </c:pt>
                <c:pt idx="87">
                  <c:v>288615.2966184573</c:v>
                </c:pt>
                <c:pt idx="88">
                  <c:v>292632.89222232276</c:v>
                </c:pt>
                <c:pt idx="89">
                  <c:v>296675.59779871238</c:v>
                </c:pt>
                <c:pt idx="90">
                  <c:v>300743.57028495439</c:v>
                </c:pt>
                <c:pt idx="91">
                  <c:v>304836.96759923542</c:v>
                </c:pt>
                <c:pt idx="92">
                  <c:v>308955.94864673074</c:v>
                </c:pt>
                <c:pt idx="93">
                  <c:v>313100.67332577292</c:v>
                </c:pt>
                <c:pt idx="94">
                  <c:v>317271.3025340591</c:v>
                </c:pt>
                <c:pt idx="95">
                  <c:v>321467.99817489705</c:v>
                </c:pt>
                <c:pt idx="96">
                  <c:v>325690.92316349025</c:v>
                </c:pt>
                <c:pt idx="97">
                  <c:v>329940.24143326213</c:v>
                </c:pt>
                <c:pt idx="98">
                  <c:v>334216.11794222012</c:v>
                </c:pt>
                <c:pt idx="99">
                  <c:v>338518.71867935907</c:v>
                </c:pt>
                <c:pt idx="100">
                  <c:v>342848.21067110513</c:v>
                </c:pt>
                <c:pt idx="101">
                  <c:v>347204.7619877996</c:v>
                </c:pt>
                <c:pt idx="102">
                  <c:v>351588.54175022343</c:v>
                </c:pt>
                <c:pt idx="103">
                  <c:v>355999.72013616242</c:v>
                </c:pt>
                <c:pt idx="104">
                  <c:v>360438.46838701353</c:v>
                </c:pt>
                <c:pt idx="105">
                  <c:v>364904.95881443244</c:v>
                </c:pt>
                <c:pt idx="106">
                  <c:v>369399.36480702274</c:v>
                </c:pt>
                <c:pt idx="107">
                  <c:v>373921.86083706672</c:v>
                </c:pt>
                <c:pt idx="108">
                  <c:v>378472.62246729847</c:v>
                </c:pt>
                <c:pt idx="109">
                  <c:v>383051.8263577192</c:v>
                </c:pt>
                <c:pt idx="110">
                  <c:v>387659.65027245501</c:v>
                </c:pt>
                <c:pt idx="111">
                  <c:v>392296.27308665792</c:v>
                </c:pt>
                <c:pt idx="112">
                  <c:v>396961.87479344965</c:v>
                </c:pt>
                <c:pt idx="113">
                  <c:v>401656.63651090878</c:v>
                </c:pt>
                <c:pt idx="114">
                  <c:v>406380.74048910203</c:v>
                </c:pt>
                <c:pt idx="115">
                  <c:v>411134.37011715904</c:v>
                </c:pt>
                <c:pt idx="116">
                  <c:v>415917.7099303914</c:v>
                </c:pt>
                <c:pt idx="117">
                  <c:v>420730.94561745645</c:v>
                </c:pt>
                <c:pt idx="118">
                  <c:v>425574.26402756566</c:v>
                </c:pt>
                <c:pt idx="119">
                  <c:v>430447.85317773803</c:v>
                </c:pt>
                <c:pt idx="120">
                  <c:v>435351.90226009901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Seuranta!$A$91</c:f>
              <c:strCache>
                <c:ptCount val="1"/>
                <c:pt idx="0">
                  <c:v>Tavoite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Seuranta!$B$89:$DT$89</c15:sqref>
                  </c15:fullRef>
                </c:ext>
              </c:extLst>
              <c:f>Seuranta!$D$89:$DT$89</c:f>
              <c:numCache>
                <c:formatCode>m/d/yyyy</c:formatCode>
                <c:ptCount val="121"/>
                <c:pt idx="0">
                  <c:v>42156</c:v>
                </c:pt>
                <c:pt idx="1">
                  <c:v>42186</c:v>
                </c:pt>
                <c:pt idx="2">
                  <c:v>42217</c:v>
                </c:pt>
                <c:pt idx="3">
                  <c:v>42248</c:v>
                </c:pt>
                <c:pt idx="4">
                  <c:v>42278</c:v>
                </c:pt>
                <c:pt idx="5">
                  <c:v>42309</c:v>
                </c:pt>
                <c:pt idx="6">
                  <c:v>42339</c:v>
                </c:pt>
                <c:pt idx="7">
                  <c:v>42370</c:v>
                </c:pt>
                <c:pt idx="8">
                  <c:v>42401</c:v>
                </c:pt>
                <c:pt idx="9">
                  <c:v>42430</c:v>
                </c:pt>
                <c:pt idx="10">
                  <c:v>42461</c:v>
                </c:pt>
                <c:pt idx="11">
                  <c:v>42491</c:v>
                </c:pt>
                <c:pt idx="12">
                  <c:v>42522</c:v>
                </c:pt>
                <c:pt idx="13">
                  <c:v>42552</c:v>
                </c:pt>
                <c:pt idx="14">
                  <c:v>42583</c:v>
                </c:pt>
                <c:pt idx="15">
                  <c:v>42614</c:v>
                </c:pt>
                <c:pt idx="16">
                  <c:v>42644</c:v>
                </c:pt>
                <c:pt idx="17">
                  <c:v>42675</c:v>
                </c:pt>
                <c:pt idx="18">
                  <c:v>42705</c:v>
                </c:pt>
                <c:pt idx="19">
                  <c:v>42736</c:v>
                </c:pt>
                <c:pt idx="20">
                  <c:v>42767</c:v>
                </c:pt>
                <c:pt idx="21">
                  <c:v>42795</c:v>
                </c:pt>
                <c:pt idx="22">
                  <c:v>42826</c:v>
                </c:pt>
                <c:pt idx="23">
                  <c:v>42856</c:v>
                </c:pt>
                <c:pt idx="24">
                  <c:v>42887</c:v>
                </c:pt>
                <c:pt idx="25">
                  <c:v>42917</c:v>
                </c:pt>
                <c:pt idx="26">
                  <c:v>42948</c:v>
                </c:pt>
                <c:pt idx="27">
                  <c:v>42979</c:v>
                </c:pt>
                <c:pt idx="28">
                  <c:v>43009</c:v>
                </c:pt>
                <c:pt idx="29">
                  <c:v>43040</c:v>
                </c:pt>
                <c:pt idx="30">
                  <c:v>43070</c:v>
                </c:pt>
                <c:pt idx="31">
                  <c:v>43101</c:v>
                </c:pt>
                <c:pt idx="32">
                  <c:v>43132</c:v>
                </c:pt>
                <c:pt idx="33">
                  <c:v>43160</c:v>
                </c:pt>
                <c:pt idx="34">
                  <c:v>43191</c:v>
                </c:pt>
                <c:pt idx="35">
                  <c:v>43221</c:v>
                </c:pt>
                <c:pt idx="36">
                  <c:v>43252</c:v>
                </c:pt>
                <c:pt idx="37">
                  <c:v>43282</c:v>
                </c:pt>
                <c:pt idx="38">
                  <c:v>43313</c:v>
                </c:pt>
                <c:pt idx="39">
                  <c:v>43344</c:v>
                </c:pt>
                <c:pt idx="40">
                  <c:v>43374</c:v>
                </c:pt>
                <c:pt idx="41">
                  <c:v>43405</c:v>
                </c:pt>
                <c:pt idx="42">
                  <c:v>43435</c:v>
                </c:pt>
                <c:pt idx="43">
                  <c:v>43466</c:v>
                </c:pt>
                <c:pt idx="44">
                  <c:v>43497</c:v>
                </c:pt>
                <c:pt idx="45">
                  <c:v>43525</c:v>
                </c:pt>
                <c:pt idx="46">
                  <c:v>43556</c:v>
                </c:pt>
                <c:pt idx="47">
                  <c:v>43586</c:v>
                </c:pt>
                <c:pt idx="48">
                  <c:v>43617</c:v>
                </c:pt>
                <c:pt idx="49">
                  <c:v>43647</c:v>
                </c:pt>
                <c:pt idx="50">
                  <c:v>43678</c:v>
                </c:pt>
                <c:pt idx="51">
                  <c:v>43709</c:v>
                </c:pt>
                <c:pt idx="52">
                  <c:v>43739</c:v>
                </c:pt>
                <c:pt idx="53">
                  <c:v>43770</c:v>
                </c:pt>
                <c:pt idx="54">
                  <c:v>43800</c:v>
                </c:pt>
                <c:pt idx="55">
                  <c:v>43831</c:v>
                </c:pt>
                <c:pt idx="56">
                  <c:v>43862</c:v>
                </c:pt>
                <c:pt idx="57">
                  <c:v>43891</c:v>
                </c:pt>
                <c:pt idx="58">
                  <c:v>43922</c:v>
                </c:pt>
                <c:pt idx="59">
                  <c:v>43952</c:v>
                </c:pt>
                <c:pt idx="60">
                  <c:v>43983</c:v>
                </c:pt>
                <c:pt idx="61">
                  <c:v>44013</c:v>
                </c:pt>
                <c:pt idx="62">
                  <c:v>44044</c:v>
                </c:pt>
                <c:pt idx="63">
                  <c:v>44075</c:v>
                </c:pt>
                <c:pt idx="64">
                  <c:v>44105</c:v>
                </c:pt>
                <c:pt idx="65">
                  <c:v>44136</c:v>
                </c:pt>
                <c:pt idx="66">
                  <c:v>44166</c:v>
                </c:pt>
                <c:pt idx="67">
                  <c:v>44197</c:v>
                </c:pt>
                <c:pt idx="68">
                  <c:v>44228</c:v>
                </c:pt>
                <c:pt idx="69">
                  <c:v>44256</c:v>
                </c:pt>
                <c:pt idx="70">
                  <c:v>44287</c:v>
                </c:pt>
                <c:pt idx="71">
                  <c:v>44317</c:v>
                </c:pt>
                <c:pt idx="72">
                  <c:v>44348</c:v>
                </c:pt>
                <c:pt idx="73">
                  <c:v>44378</c:v>
                </c:pt>
                <c:pt idx="74">
                  <c:v>44409</c:v>
                </c:pt>
                <c:pt idx="75">
                  <c:v>44440</c:v>
                </c:pt>
                <c:pt idx="76">
                  <c:v>44470</c:v>
                </c:pt>
                <c:pt idx="77">
                  <c:v>44501</c:v>
                </c:pt>
                <c:pt idx="78">
                  <c:v>44531</c:v>
                </c:pt>
                <c:pt idx="79">
                  <c:v>44562</c:v>
                </c:pt>
                <c:pt idx="80">
                  <c:v>44593</c:v>
                </c:pt>
                <c:pt idx="81">
                  <c:v>44621</c:v>
                </c:pt>
                <c:pt idx="82">
                  <c:v>44652</c:v>
                </c:pt>
                <c:pt idx="83">
                  <c:v>44682</c:v>
                </c:pt>
                <c:pt idx="84">
                  <c:v>44713</c:v>
                </c:pt>
                <c:pt idx="85">
                  <c:v>44743</c:v>
                </c:pt>
                <c:pt idx="86">
                  <c:v>44774</c:v>
                </c:pt>
                <c:pt idx="87">
                  <c:v>44805</c:v>
                </c:pt>
                <c:pt idx="88">
                  <c:v>44835</c:v>
                </c:pt>
                <c:pt idx="89">
                  <c:v>44866</c:v>
                </c:pt>
                <c:pt idx="90">
                  <c:v>44896</c:v>
                </c:pt>
                <c:pt idx="91">
                  <c:v>44927</c:v>
                </c:pt>
                <c:pt idx="92">
                  <c:v>44958</c:v>
                </c:pt>
                <c:pt idx="93">
                  <c:v>44986</c:v>
                </c:pt>
                <c:pt idx="94">
                  <c:v>45017</c:v>
                </c:pt>
                <c:pt idx="95">
                  <c:v>45047</c:v>
                </c:pt>
                <c:pt idx="96">
                  <c:v>45078</c:v>
                </c:pt>
                <c:pt idx="97">
                  <c:v>45108</c:v>
                </c:pt>
                <c:pt idx="98">
                  <c:v>45139</c:v>
                </c:pt>
                <c:pt idx="99">
                  <c:v>45170</c:v>
                </c:pt>
                <c:pt idx="100">
                  <c:v>45200</c:v>
                </c:pt>
                <c:pt idx="101">
                  <c:v>45231</c:v>
                </c:pt>
                <c:pt idx="102">
                  <c:v>45261</c:v>
                </c:pt>
                <c:pt idx="103">
                  <c:v>45292</c:v>
                </c:pt>
                <c:pt idx="104">
                  <c:v>45323</c:v>
                </c:pt>
                <c:pt idx="105">
                  <c:v>45352</c:v>
                </c:pt>
                <c:pt idx="106">
                  <c:v>45383</c:v>
                </c:pt>
                <c:pt idx="107">
                  <c:v>45413</c:v>
                </c:pt>
                <c:pt idx="108">
                  <c:v>45444</c:v>
                </c:pt>
                <c:pt idx="109">
                  <c:v>45474</c:v>
                </c:pt>
                <c:pt idx="110">
                  <c:v>45505</c:v>
                </c:pt>
                <c:pt idx="111">
                  <c:v>45536</c:v>
                </c:pt>
                <c:pt idx="112">
                  <c:v>45566</c:v>
                </c:pt>
                <c:pt idx="113">
                  <c:v>45597</c:v>
                </c:pt>
                <c:pt idx="114">
                  <c:v>45627</c:v>
                </c:pt>
                <c:pt idx="115">
                  <c:v>45658</c:v>
                </c:pt>
                <c:pt idx="116">
                  <c:v>45689</c:v>
                </c:pt>
                <c:pt idx="117">
                  <c:v>45717</c:v>
                </c:pt>
                <c:pt idx="118">
                  <c:v>45748</c:v>
                </c:pt>
                <c:pt idx="119">
                  <c:v>45778</c:v>
                </c:pt>
                <c:pt idx="120">
                  <c:v>45809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Seuranta!$B$91:$DT$91</c15:sqref>
                  </c15:fullRef>
                </c:ext>
              </c:extLst>
              <c:f>Seuranta!$D$91:$DT$91</c:f>
              <c:numCache>
                <c:formatCode>"€"#,##0_);[Red]\("€"#,##0\)</c:formatCode>
                <c:ptCount val="121"/>
                <c:pt idx="0">
                  <c:v>19332.002858417662</c:v>
                </c:pt>
                <c:pt idx="1">
                  <c:v>21518.331637489002</c:v>
                </c:pt>
                <c:pt idx="2">
                  <c:v>23718.3249714296</c:v>
                </c:pt>
                <c:pt idx="3">
                  <c:v>25932.068263707122</c:v>
                </c:pt>
                <c:pt idx="4">
                  <c:v>28159.647451561566</c:v>
                </c:pt>
                <c:pt idx="5">
                  <c:v>30401.149009340028</c:v>
                </c:pt>
                <c:pt idx="6">
                  <c:v>32656.659951854683</c:v>
                </c:pt>
                <c:pt idx="7">
                  <c:v>34926.267837760046</c:v>
                </c:pt>
                <c:pt idx="8">
                  <c:v>37210.060772952143</c:v>
                </c:pt>
                <c:pt idx="9">
                  <c:v>39508.127413989343</c:v>
                </c:pt>
                <c:pt idx="10">
                  <c:v>41820.556971533108</c:v>
                </c:pt>
                <c:pt idx="11">
                  <c:v>44147.439213811325</c:v>
                </c:pt>
                <c:pt idx="12">
                  <c:v>46488.86447010385</c:v>
                </c:pt>
                <c:pt idx="13">
                  <c:v>48844.923634248262</c:v>
                </c:pt>
                <c:pt idx="14">
                  <c:v>51215.708168168538</c:v>
                </c:pt>
                <c:pt idx="15">
                  <c:v>53601.310105425735</c:v>
                </c:pt>
                <c:pt idx="16">
                  <c:v>56001.82205479085</c:v>
                </c:pt>
                <c:pt idx="17">
                  <c:v>58417.337203839583</c:v>
                </c:pt>
                <c:pt idx="18">
                  <c:v>60847.949322569766</c:v>
                </c:pt>
                <c:pt idx="19">
                  <c:v>63293.752767042039</c:v>
                </c:pt>
                <c:pt idx="20">
                  <c:v>65754.842483042303</c:v>
                </c:pt>
                <c:pt idx="21">
                  <c:v>68231.314009767477</c:v>
                </c:pt>
                <c:pt idx="22">
                  <c:v>70723.263483534814</c:v>
                </c:pt>
                <c:pt idx="23">
                  <c:v>73230.78764151322</c:v>
                </c:pt>
                <c:pt idx="24">
                  <c:v>75753.983825478746</c:v>
                </c:pt>
                <c:pt idx="25">
                  <c:v>78292.94998559427</c:v>
                </c:pt>
                <c:pt idx="26">
                  <c:v>80847.784684210477</c:v>
                </c:pt>
                <c:pt idx="27">
                  <c:v>83418.587099692959</c:v>
                </c:pt>
                <c:pt idx="28">
                  <c:v>86005.457030272286</c:v>
                </c:pt>
                <c:pt idx="29">
                  <c:v>88608.494897917772</c:v>
                </c:pt>
                <c:pt idx="30">
                  <c:v>91227.801752235959</c:v>
                </c:pt>
                <c:pt idx="31">
                  <c:v>93863.479274393612</c:v>
                </c:pt>
                <c:pt idx="32">
                  <c:v>96515.629781064708</c:v>
                </c:pt>
                <c:pt idx="33">
                  <c:v>99184.356228402641</c:v>
                </c:pt>
                <c:pt idx="34">
                  <c:v>101869.7622160364</c:v>
                </c:pt>
                <c:pt idx="35">
                  <c:v>104571.95199109282</c:v>
                </c:pt>
                <c:pt idx="36">
                  <c:v>107291.03045224343</c:v>
                </c:pt>
                <c:pt idx="37">
                  <c:v>110027.10315377613</c:v>
                </c:pt>
                <c:pt idx="38">
                  <c:v>112780.27630969347</c:v>
                </c:pt>
                <c:pt idx="39">
                  <c:v>115550.65679783534</c:v>
                </c:pt>
                <c:pt idx="40">
                  <c:v>118338.35216402794</c:v>
                </c:pt>
                <c:pt idx="41">
                  <c:v>121143.4706262594</c:v>
                </c:pt>
                <c:pt idx="42">
                  <c:v>123966.12107887975</c:v>
                </c:pt>
                <c:pt idx="43">
                  <c:v>126806.41309682897</c:v>
                </c:pt>
                <c:pt idx="44">
                  <c:v>129664.4569398904</c:v>
                </c:pt>
                <c:pt idx="45">
                  <c:v>132540.36355697093</c:v>
                </c:pt>
                <c:pt idx="46">
                  <c:v>135434.24459040823</c:v>
                </c:pt>
                <c:pt idx="47">
                  <c:v>138346.21238030444</c:v>
                </c:pt>
                <c:pt idx="48">
                  <c:v>141276.37996888757</c:v>
                </c:pt>
                <c:pt idx="49">
                  <c:v>144224.86110489932</c:v>
                </c:pt>
                <c:pt idx="50">
                  <c:v>147191.77024801122</c:v>
                </c:pt>
                <c:pt idx="51">
                  <c:v>150177.22257326744</c:v>
                </c:pt>
                <c:pt idx="52">
                  <c:v>153181.33397555668</c:v>
                </c:pt>
                <c:pt idx="53">
                  <c:v>156204.22107411013</c:v>
                </c:pt>
                <c:pt idx="54">
                  <c:v>159246.00121702952</c:v>
                </c:pt>
                <c:pt idx="55">
                  <c:v>162306.79248584228</c:v>
                </c:pt>
                <c:pt idx="56">
                  <c:v>165386.71370008492</c:v>
                </c:pt>
                <c:pt idx="57">
                  <c:v>168485.88442191671</c:v>
                </c:pt>
                <c:pt idx="58">
                  <c:v>171604.4249607599</c:v>
                </c:pt>
                <c:pt idx="59">
                  <c:v>174742.45637797087</c:v>
                </c:pt>
                <c:pt idx="60">
                  <c:v>177900.10049153949</c:v>
                </c:pt>
                <c:pt idx="61">
                  <c:v>181077.47988081785</c:v>
                </c:pt>
                <c:pt idx="62">
                  <c:v>184274.71789127914</c:v>
                </c:pt>
                <c:pt idx="63">
                  <c:v>187491.93863930576</c:v>
                </c:pt>
                <c:pt idx="64">
                  <c:v>190729.26701700769</c:v>
                </c:pt>
                <c:pt idx="65">
                  <c:v>193986.82869707025</c:v>
                </c:pt>
                <c:pt idx="66">
                  <c:v>197264.75013763315</c:v>
                </c:pt>
                <c:pt idx="67">
                  <c:v>200563.15858719955</c:v>
                </c:pt>
                <c:pt idx="68">
                  <c:v>203882.18208957583</c:v>
                </c:pt>
                <c:pt idx="69">
                  <c:v>207221.94948884187</c:v>
                </c:pt>
                <c:pt idx="70">
                  <c:v>210582.59043435339</c:v>
                </c:pt>
                <c:pt idx="71">
                  <c:v>213964.23538577443</c:v>
                </c:pt>
                <c:pt idx="72">
                  <c:v>217367.0156181416</c:v>
                </c:pt>
                <c:pt idx="73">
                  <c:v>220791.06322696127</c:v>
                </c:pt>
                <c:pt idx="74">
                  <c:v>224236.51113333608</c:v>
                </c:pt>
                <c:pt idx="75">
                  <c:v>227703.49308912561</c:v>
                </c:pt>
                <c:pt idx="76">
                  <c:v>231192.14368213882</c:v>
                </c:pt>
                <c:pt idx="77">
                  <c:v>234702.59834135845</c:v>
                </c:pt>
                <c:pt idx="78">
                  <c:v>238234.99334219826</c:v>
                </c:pt>
                <c:pt idx="79">
                  <c:v>241789.46581179311</c:v>
                </c:pt>
                <c:pt idx="80">
                  <c:v>245366.15373432302</c:v>
                </c:pt>
                <c:pt idx="81">
                  <c:v>248965.19595636887</c:v>
                </c:pt>
                <c:pt idx="82">
                  <c:v>252586.73219230236</c:v>
                </c:pt>
                <c:pt idx="83">
                  <c:v>256230.90302971046</c:v>
                </c:pt>
                <c:pt idx="84">
                  <c:v>259897.84993485245</c:v>
                </c:pt>
                <c:pt idx="85">
                  <c:v>263587.71525815141</c:v>
                </c:pt>
                <c:pt idx="86">
                  <c:v>267300.64223972114</c:v>
                </c:pt>
                <c:pt idx="87">
                  <c:v>271036.77501492575</c:v>
                </c:pt>
                <c:pt idx="88">
                  <c:v>274796.25861997512</c:v>
                </c:pt>
                <c:pt idx="89">
                  <c:v>278579.23899755621</c:v>
                </c:pt>
                <c:pt idx="90">
                  <c:v>282385.86300249718</c:v>
                </c:pt>
                <c:pt idx="91">
                  <c:v>286216.27840746904</c:v>
                </c:pt>
                <c:pt idx="92">
                  <c:v>290070.63390872197</c:v>
                </c:pt>
                <c:pt idx="93">
                  <c:v>293949.07913185778</c:v>
                </c:pt>
                <c:pt idx="94">
                  <c:v>297851.76463763812</c:v>
                </c:pt>
                <c:pt idx="95">
                  <c:v>301778.84192782949</c:v>
                </c:pt>
                <c:pt idx="96">
                  <c:v>305730.46345108462</c:v>
                </c:pt>
                <c:pt idx="97">
                  <c:v>309706.78260886017</c:v>
                </c:pt>
                <c:pt idx="98">
                  <c:v>313707.95376137178</c:v>
                </c:pt>
                <c:pt idx="99">
                  <c:v>317734.13223358651</c:v>
                </c:pt>
                <c:pt idx="100">
                  <c:v>321785.47432125278</c:v>
                </c:pt>
                <c:pt idx="101">
                  <c:v>325862.1372969668</c:v>
                </c:pt>
                <c:pt idx="102">
                  <c:v>329964.27941627911</c:v>
                </c:pt>
                <c:pt idx="103">
                  <c:v>334092.05992383714</c:v>
                </c:pt>
                <c:pt idx="104">
                  <c:v>338245.6390595673</c:v>
                </c:pt>
                <c:pt idx="105">
                  <c:v>342425.17806489585</c:v>
                </c:pt>
                <c:pt idx="106">
                  <c:v>346630.83918900776</c:v>
                </c:pt>
                <c:pt idx="107">
                  <c:v>350862.78569514526</c:v>
                </c:pt>
                <c:pt idx="108">
                  <c:v>355121.18186694611</c:v>
                </c:pt>
                <c:pt idx="109">
                  <c:v>359406.1930148208</c:v>
                </c:pt>
                <c:pt idx="110">
                  <c:v>363717.98548236961</c:v>
                </c:pt>
                <c:pt idx="111">
                  <c:v>368056.72665284062</c:v>
                </c:pt>
                <c:pt idx="112">
                  <c:v>372422.5849556271</c:v>
                </c:pt>
                <c:pt idx="113">
                  <c:v>376815.72987280606</c:v>
                </c:pt>
                <c:pt idx="114">
                  <c:v>381236.33194571733</c:v>
                </c:pt>
                <c:pt idx="115">
                  <c:v>385684.56278158427</c:v>
                </c:pt>
                <c:pt idx="116">
                  <c:v>390160.59506017546</c:v>
                </c:pt>
                <c:pt idx="117">
                  <c:v>394664.60254050774</c:v>
                </c:pt>
                <c:pt idx="118">
                  <c:v>399196.7600675922</c:v>
                </c:pt>
                <c:pt idx="119">
                  <c:v>403757.24357922096</c:v>
                </c:pt>
                <c:pt idx="120">
                  <c:v>408346.23011279729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9772840"/>
        <c:axId val="158587016"/>
      </c:lineChart>
      <c:dateAx>
        <c:axId val="22977284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58587016"/>
        <c:crosses val="autoZero"/>
        <c:auto val="1"/>
        <c:lblOffset val="100"/>
        <c:baseTimeUnit val="months"/>
      </c:dateAx>
      <c:valAx>
        <c:axId val="158587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&quot;€&quot;#,##0_);[Red]\(&quot;€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229772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0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58679</xdr:colOff>
      <xdr:row>93</xdr:row>
      <xdr:rowOff>136916</xdr:rowOff>
    </xdr:from>
    <xdr:to>
      <xdr:col>15</xdr:col>
      <xdr:colOff>528102</xdr:colOff>
      <xdr:row>122</xdr:row>
      <xdr:rowOff>146694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414141"/>
      </a:dk2>
      <a:lt2>
        <a:srgbClr val="F0F0F0"/>
      </a:lt2>
      <a:accent1>
        <a:srgbClr val="74CADA"/>
      </a:accent1>
      <a:accent2>
        <a:srgbClr val="92CC46"/>
      </a:accent2>
      <a:accent3>
        <a:srgbClr val="F1603D"/>
      </a:accent3>
      <a:accent4>
        <a:srgbClr val="8F919E"/>
      </a:accent4>
      <a:accent5>
        <a:srgbClr val="8D77FB"/>
      </a:accent5>
      <a:accent6>
        <a:srgbClr val="5B7799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ohatta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pohatt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9"/>
  <sheetViews>
    <sheetView tabSelected="1" topLeftCell="A4" workbookViewId="0">
      <selection activeCell="F9" sqref="F9:G15"/>
    </sheetView>
  </sheetViews>
  <sheetFormatPr defaultRowHeight="15.05" x14ac:dyDescent="0.3"/>
  <cols>
    <col min="1" max="1" width="1.6640625" style="12" customWidth="1"/>
    <col min="2" max="2" width="21.6640625" style="12" customWidth="1"/>
    <col min="3" max="3" width="12.6640625" style="12" customWidth="1"/>
    <col min="4" max="4" width="14.21875" style="12" customWidth="1"/>
    <col min="5" max="16384" width="8.88671875" style="53"/>
  </cols>
  <sheetData>
    <row r="1" spans="1:7" x14ac:dyDescent="0.3">
      <c r="B1" s="98" t="s">
        <v>85</v>
      </c>
    </row>
    <row r="2" spans="1:7" ht="20.3" x14ac:dyDescent="0.3">
      <c r="B2" s="84" t="s">
        <v>0</v>
      </c>
      <c r="C2" s="84"/>
      <c r="D2" s="84"/>
    </row>
    <row r="3" spans="1:7" s="61" customFormat="1" ht="13.1" x14ac:dyDescent="0.25">
      <c r="A3" s="64"/>
      <c r="B3" s="65"/>
      <c r="C3" s="65" t="s">
        <v>66</v>
      </c>
      <c r="D3" s="65"/>
    </row>
    <row r="4" spans="1:7" x14ac:dyDescent="0.3">
      <c r="A4" s="55"/>
      <c r="B4" s="73" t="s">
        <v>2</v>
      </c>
      <c r="C4" s="74"/>
      <c r="D4" s="75"/>
    </row>
    <row r="5" spans="1:7" x14ac:dyDescent="0.3">
      <c r="B5" s="6" t="s">
        <v>5</v>
      </c>
      <c r="C5" s="58">
        <v>7.4999999999999997E-2</v>
      </c>
      <c r="D5" s="7"/>
    </row>
    <row r="6" spans="1:7" x14ac:dyDescent="0.3">
      <c r="A6" s="66"/>
      <c r="B6" s="6" t="s">
        <v>7</v>
      </c>
      <c r="C6" s="58">
        <v>2.5000000000000001E-2</v>
      </c>
      <c r="D6" s="9"/>
    </row>
    <row r="7" spans="1:7" x14ac:dyDescent="0.3">
      <c r="B7" s="6" t="s">
        <v>8</v>
      </c>
      <c r="C7" s="59">
        <v>42120</v>
      </c>
      <c r="D7" s="7"/>
    </row>
    <row r="8" spans="1:7" x14ac:dyDescent="0.3">
      <c r="B8" s="6" t="s">
        <v>9</v>
      </c>
      <c r="C8" s="60">
        <v>10</v>
      </c>
      <c r="D8" s="7"/>
    </row>
    <row r="9" spans="1:7" x14ac:dyDescent="0.3">
      <c r="B9" s="6" t="s">
        <v>11</v>
      </c>
      <c r="C9" s="10">
        <f>C7+(C8*365.25)</f>
        <v>45772.5</v>
      </c>
      <c r="D9" s="7"/>
    </row>
    <row r="10" spans="1:7" x14ac:dyDescent="0.3">
      <c r="B10" s="6" t="s">
        <v>13</v>
      </c>
      <c r="C10" s="14">
        <f>C8*12</f>
        <v>120</v>
      </c>
      <c r="D10" s="7"/>
    </row>
    <row r="11" spans="1:7" x14ac:dyDescent="0.3">
      <c r="B11" s="6" t="s">
        <v>15</v>
      </c>
      <c r="C11" s="18">
        <v>0.04</v>
      </c>
      <c r="D11" s="7" t="s">
        <v>16</v>
      </c>
    </row>
    <row r="12" spans="1:7" x14ac:dyDescent="0.3">
      <c r="B12" s="6" t="s">
        <v>18</v>
      </c>
      <c r="C12" s="18">
        <v>0.3</v>
      </c>
      <c r="D12" s="7"/>
      <c r="F12" s="106"/>
      <c r="G12" s="107"/>
    </row>
    <row r="13" spans="1:7" x14ac:dyDescent="0.3">
      <c r="A13" s="67"/>
      <c r="B13" s="6" t="s">
        <v>20</v>
      </c>
      <c r="C13" s="18">
        <v>0.4</v>
      </c>
      <c r="D13" s="19"/>
      <c r="F13" s="106"/>
      <c r="G13" s="108"/>
    </row>
    <row r="14" spans="1:7" x14ac:dyDescent="0.3">
      <c r="B14" s="6"/>
      <c r="D14" s="7"/>
      <c r="G14" s="106"/>
    </row>
    <row r="15" spans="1:7" x14ac:dyDescent="0.3">
      <c r="B15" s="6"/>
      <c r="C15" s="22" t="s">
        <v>22</v>
      </c>
      <c r="D15" s="7" t="s">
        <v>23</v>
      </c>
      <c r="G15" s="107"/>
    </row>
    <row r="16" spans="1:7" x14ac:dyDescent="0.3">
      <c r="A16" s="55"/>
      <c r="B16" s="6" t="s">
        <v>24</v>
      </c>
      <c r="C16" s="62">
        <v>850</v>
      </c>
      <c r="D16" s="76">
        <f>FV($C$6/12,$C$10,0,-C16)</f>
        <v>1091.1378108514186</v>
      </c>
      <c r="E16" s="56"/>
    </row>
    <row r="17" spans="1:5" x14ac:dyDescent="0.3">
      <c r="A17" s="57"/>
      <c r="B17" s="6" t="s">
        <v>26</v>
      </c>
      <c r="C17" s="24">
        <f>C12*(1-C13)*C18</f>
        <v>186.58536585365852</v>
      </c>
      <c r="D17" s="77">
        <f>FV($C$6/12,$C$10,0,-C17)</f>
        <v>239.51805604055531</v>
      </c>
      <c r="E17" s="56"/>
    </row>
    <row r="18" spans="1:5" x14ac:dyDescent="0.3">
      <c r="A18" s="57"/>
      <c r="B18" s="6" t="s">
        <v>27</v>
      </c>
      <c r="C18" s="24">
        <f>C16/(1-C12*(1-C13))</f>
        <v>1036.5853658536585</v>
      </c>
      <c r="D18" s="77">
        <f>FV($C$6/12,$C$10,0,-C18)</f>
        <v>1330.6558668919738</v>
      </c>
      <c r="E18" s="56"/>
    </row>
    <row r="19" spans="1:5" x14ac:dyDescent="0.3">
      <c r="B19" s="6" t="s">
        <v>28</v>
      </c>
      <c r="C19" s="31">
        <f>C18*12</f>
        <v>12439.024390243902</v>
      </c>
      <c r="D19" s="78">
        <f>FV($C$6/12,$C$10,0,-C19)</f>
        <v>15967.870402703687</v>
      </c>
      <c r="E19" s="56"/>
    </row>
    <row r="20" spans="1:5" ht="15.05" customHeight="1" x14ac:dyDescent="0.3">
      <c r="B20" s="100" t="s">
        <v>30</v>
      </c>
      <c r="C20" s="101">
        <f>C19/$C$11</f>
        <v>310975.60975609755</v>
      </c>
      <c r="D20" s="102">
        <f>FV($C$6/12,$C$10,0,-C20)</f>
        <v>399196.7600675922</v>
      </c>
      <c r="E20" s="56"/>
    </row>
    <row r="21" spans="1:5" x14ac:dyDescent="0.3">
      <c r="B21" s="100"/>
      <c r="C21" s="101"/>
      <c r="D21" s="102"/>
      <c r="E21" s="56"/>
    </row>
    <row r="22" spans="1:5" x14ac:dyDescent="0.3">
      <c r="A22" s="57"/>
      <c r="B22" s="6" t="s">
        <v>32</v>
      </c>
      <c r="C22" s="63">
        <v>15000</v>
      </c>
      <c r="D22" s="77"/>
      <c r="E22" s="56"/>
    </row>
    <row r="23" spans="1:5" x14ac:dyDescent="0.3">
      <c r="A23" s="57"/>
      <c r="B23" s="79" t="s">
        <v>34</v>
      </c>
      <c r="C23" s="55"/>
      <c r="D23" s="80"/>
      <c r="E23" s="56"/>
    </row>
    <row r="24" spans="1:5" x14ac:dyDescent="0.3">
      <c r="B24" s="81" t="s">
        <v>88</v>
      </c>
      <c r="C24" s="82"/>
      <c r="D24" s="83">
        <f>PMT(C5/12,C10,C22,-D20,1)</f>
        <v>2052.6745452980863</v>
      </c>
      <c r="E24" s="56"/>
    </row>
    <row r="25" spans="1:5" ht="20.3" x14ac:dyDescent="0.3">
      <c r="B25" s="2"/>
      <c r="C25" s="2"/>
      <c r="D25" s="2"/>
    </row>
    <row r="26" spans="1:5" x14ac:dyDescent="0.3">
      <c r="A26" s="55"/>
      <c r="B26" s="73" t="s">
        <v>36</v>
      </c>
      <c r="C26" s="74"/>
      <c r="D26" s="75"/>
    </row>
    <row r="27" spans="1:5" x14ac:dyDescent="0.3">
      <c r="A27" s="57"/>
      <c r="B27" s="23" t="s">
        <v>38</v>
      </c>
      <c r="C27" s="86">
        <v>500</v>
      </c>
      <c r="D27" s="32"/>
    </row>
    <row r="28" spans="1:5" x14ac:dyDescent="0.3">
      <c r="A28" s="57"/>
      <c r="B28" s="35" t="s">
        <v>40</v>
      </c>
      <c r="C28" s="85">
        <f>DATE(YEAR(C7),MONTH(C7)+NPER(C5/12,C27,C22,-D20,1),DAY(C7))</f>
        <v>50005</v>
      </c>
      <c r="D28" s="36"/>
    </row>
    <row r="29" spans="1:5" x14ac:dyDescent="0.3">
      <c r="A29" s="57"/>
      <c r="B29" s="57"/>
      <c r="C29" s="57"/>
      <c r="D29" s="57"/>
    </row>
    <row r="30" spans="1:5" x14ac:dyDescent="0.3">
      <c r="A30" s="57"/>
      <c r="B30" s="57"/>
      <c r="C30" s="57"/>
      <c r="D30" s="57"/>
    </row>
    <row r="31" spans="1:5" x14ac:dyDescent="0.3">
      <c r="A31" s="57"/>
      <c r="B31" s="57"/>
      <c r="C31" s="57"/>
      <c r="D31" s="57"/>
    </row>
    <row r="32" spans="1:5" x14ac:dyDescent="0.3">
      <c r="A32" s="57"/>
      <c r="B32" s="57"/>
      <c r="C32" s="57"/>
      <c r="D32" s="57"/>
    </row>
    <row r="33" spans="1:4" x14ac:dyDescent="0.3">
      <c r="A33" s="57"/>
      <c r="B33" s="57"/>
      <c r="C33" s="57"/>
      <c r="D33" s="57"/>
    </row>
    <row r="34" spans="1:4" x14ac:dyDescent="0.3">
      <c r="A34" s="57"/>
      <c r="B34" s="57"/>
      <c r="C34" s="57"/>
      <c r="D34" s="57"/>
    </row>
    <row r="35" spans="1:4" x14ac:dyDescent="0.3">
      <c r="A35" s="57"/>
      <c r="B35" s="57"/>
      <c r="C35" s="57"/>
      <c r="D35" s="57"/>
    </row>
    <row r="36" spans="1:4" x14ac:dyDescent="0.3">
      <c r="A36" s="57"/>
      <c r="B36" s="57"/>
      <c r="C36" s="57"/>
      <c r="D36" s="57"/>
    </row>
    <row r="37" spans="1:4" x14ac:dyDescent="0.3">
      <c r="A37" s="57"/>
      <c r="B37" s="57"/>
      <c r="C37" s="57"/>
      <c r="D37" s="57"/>
    </row>
    <row r="38" spans="1:4" x14ac:dyDescent="0.3">
      <c r="A38" s="57"/>
      <c r="B38" s="57"/>
      <c r="C38" s="57"/>
      <c r="D38" s="57"/>
    </row>
    <row r="39" spans="1:4" x14ac:dyDescent="0.3">
      <c r="A39" s="57"/>
      <c r="B39" s="57"/>
      <c r="C39" s="57"/>
      <c r="D39" s="57"/>
    </row>
    <row r="40" spans="1:4" x14ac:dyDescent="0.3">
      <c r="A40" s="57"/>
      <c r="B40" s="57"/>
      <c r="C40" s="57"/>
      <c r="D40" s="57"/>
    </row>
    <row r="41" spans="1:4" ht="15.75" x14ac:dyDescent="0.3">
      <c r="A41" s="54"/>
      <c r="B41" s="54"/>
      <c r="C41" s="54"/>
      <c r="D41" s="54"/>
    </row>
    <row r="43" spans="1:4" x14ac:dyDescent="0.3">
      <c r="A43" s="55"/>
      <c r="B43" s="55"/>
      <c r="C43" s="55"/>
      <c r="D43" s="55"/>
    </row>
    <row r="44" spans="1:4" x14ac:dyDescent="0.3">
      <c r="A44" s="68"/>
      <c r="B44" s="68"/>
      <c r="C44" s="68"/>
      <c r="D44" s="68"/>
    </row>
    <row r="45" spans="1:4" x14ac:dyDescent="0.3">
      <c r="A45" s="57"/>
      <c r="B45" s="57"/>
      <c r="C45" s="57"/>
      <c r="D45" s="57"/>
    </row>
    <row r="46" spans="1:4" x14ac:dyDescent="0.3">
      <c r="A46" s="57"/>
      <c r="B46" s="57"/>
      <c r="C46" s="57"/>
      <c r="D46" s="57"/>
    </row>
    <row r="47" spans="1:4" x14ac:dyDescent="0.3">
      <c r="A47" s="57"/>
      <c r="B47" s="57"/>
      <c r="C47" s="57"/>
      <c r="D47" s="57"/>
    </row>
    <row r="48" spans="1:4" x14ac:dyDescent="0.3">
      <c r="A48" s="57"/>
      <c r="B48" s="57"/>
      <c r="C48" s="57"/>
      <c r="D48" s="57"/>
    </row>
    <row r="49" spans="1:4" x14ac:dyDescent="0.3">
      <c r="A49" s="57"/>
      <c r="B49" s="57"/>
      <c r="C49" s="57"/>
      <c r="D49" s="57"/>
    </row>
    <row r="50" spans="1:4" x14ac:dyDescent="0.3">
      <c r="A50" s="57"/>
      <c r="B50" s="57"/>
      <c r="C50" s="57"/>
      <c r="D50" s="57"/>
    </row>
    <row r="51" spans="1:4" x14ac:dyDescent="0.3">
      <c r="A51" s="68"/>
      <c r="B51" s="68"/>
      <c r="C51" s="68"/>
      <c r="D51" s="68"/>
    </row>
    <row r="52" spans="1:4" x14ac:dyDescent="0.3">
      <c r="A52" s="57"/>
      <c r="B52" s="57"/>
      <c r="C52" s="57"/>
      <c r="D52" s="57"/>
    </row>
    <row r="53" spans="1:4" x14ac:dyDescent="0.3">
      <c r="A53" s="57"/>
      <c r="B53" s="57"/>
      <c r="C53" s="57"/>
      <c r="D53" s="57"/>
    </row>
    <row r="54" spans="1:4" x14ac:dyDescent="0.3">
      <c r="A54" s="57"/>
      <c r="B54" s="57"/>
      <c r="C54" s="57"/>
      <c r="D54" s="57"/>
    </row>
    <row r="55" spans="1:4" x14ac:dyDescent="0.3">
      <c r="A55" s="57"/>
      <c r="B55" s="57"/>
      <c r="C55" s="57"/>
      <c r="D55" s="57"/>
    </row>
    <row r="56" spans="1:4" x14ac:dyDescent="0.3">
      <c r="A56" s="57"/>
      <c r="B56" s="57"/>
      <c r="C56" s="57"/>
      <c r="D56" s="57"/>
    </row>
    <row r="57" spans="1:4" x14ac:dyDescent="0.3">
      <c r="A57" s="57"/>
      <c r="B57" s="57"/>
      <c r="C57" s="57"/>
      <c r="D57" s="57"/>
    </row>
    <row r="58" spans="1:4" x14ac:dyDescent="0.3">
      <c r="A58" s="57"/>
      <c r="B58" s="57"/>
      <c r="C58" s="57"/>
      <c r="D58" s="57"/>
    </row>
    <row r="59" spans="1:4" x14ac:dyDescent="0.3">
      <c r="A59" s="57"/>
      <c r="B59" s="57"/>
      <c r="C59" s="57"/>
      <c r="D59" s="57"/>
    </row>
    <row r="60" spans="1:4" x14ac:dyDescent="0.3">
      <c r="A60" s="68"/>
      <c r="B60" s="68"/>
      <c r="C60" s="68"/>
      <c r="D60" s="68"/>
    </row>
    <row r="61" spans="1:4" x14ac:dyDescent="0.3">
      <c r="A61" s="68"/>
      <c r="B61" s="68"/>
      <c r="C61" s="68"/>
      <c r="D61" s="68"/>
    </row>
    <row r="62" spans="1:4" x14ac:dyDescent="0.3">
      <c r="A62" s="57"/>
      <c r="B62" s="57"/>
      <c r="C62" s="57"/>
      <c r="D62" s="57"/>
    </row>
    <row r="63" spans="1:4" x14ac:dyDescent="0.3">
      <c r="A63" s="57"/>
      <c r="B63" s="57"/>
      <c r="C63" s="57"/>
      <c r="D63" s="57"/>
    </row>
    <row r="64" spans="1:4" x14ac:dyDescent="0.3">
      <c r="A64" s="57"/>
      <c r="B64" s="57"/>
      <c r="C64" s="57"/>
      <c r="D64" s="57"/>
    </row>
    <row r="65" spans="1:4" x14ac:dyDescent="0.3">
      <c r="A65" s="57"/>
      <c r="B65" s="57"/>
      <c r="C65" s="57"/>
      <c r="D65" s="57"/>
    </row>
    <row r="66" spans="1:4" x14ac:dyDescent="0.3">
      <c r="A66" s="57"/>
      <c r="B66" s="57"/>
      <c r="C66" s="57"/>
      <c r="D66" s="57"/>
    </row>
    <row r="67" spans="1:4" x14ac:dyDescent="0.3">
      <c r="A67" s="57"/>
      <c r="B67" s="57"/>
      <c r="C67" s="57"/>
      <c r="D67" s="57"/>
    </row>
    <row r="68" spans="1:4" x14ac:dyDescent="0.3">
      <c r="A68" s="57"/>
      <c r="B68" s="57"/>
      <c r="C68" s="57"/>
      <c r="D68" s="57"/>
    </row>
    <row r="69" spans="1:4" x14ac:dyDescent="0.3">
      <c r="A69" s="57"/>
      <c r="B69" s="57"/>
      <c r="C69" s="57"/>
      <c r="D69" s="57"/>
    </row>
    <row r="70" spans="1:4" x14ac:dyDescent="0.3">
      <c r="A70" s="68"/>
      <c r="B70" s="68"/>
      <c r="C70" s="68"/>
      <c r="D70" s="68"/>
    </row>
    <row r="71" spans="1:4" x14ac:dyDescent="0.3">
      <c r="A71" s="68"/>
      <c r="B71" s="68"/>
      <c r="C71" s="68"/>
      <c r="D71" s="68"/>
    </row>
    <row r="72" spans="1:4" x14ac:dyDescent="0.3">
      <c r="A72" s="69"/>
      <c r="B72" s="69"/>
      <c r="C72" s="69"/>
      <c r="D72" s="69"/>
    </row>
    <row r="73" spans="1:4" x14ac:dyDescent="0.3">
      <c r="A73" s="69"/>
      <c r="B73" s="69"/>
      <c r="C73" s="69"/>
      <c r="D73" s="69"/>
    </row>
    <row r="74" spans="1:4" ht="15.75" x14ac:dyDescent="0.3">
      <c r="A74" s="70"/>
      <c r="B74" s="70"/>
      <c r="C74" s="70"/>
      <c r="D74" s="70"/>
    </row>
    <row r="75" spans="1:4" x14ac:dyDescent="0.3">
      <c r="A75" s="55"/>
      <c r="B75" s="55"/>
      <c r="C75" s="55"/>
      <c r="D75" s="55"/>
    </row>
    <row r="78" spans="1:4" x14ac:dyDescent="0.3">
      <c r="A78" s="71"/>
      <c r="B78" s="71"/>
      <c r="C78" s="71"/>
      <c r="D78" s="71"/>
    </row>
    <row r="79" spans="1:4" x14ac:dyDescent="0.3">
      <c r="A79" s="71"/>
      <c r="B79" s="71"/>
      <c r="C79" s="71"/>
      <c r="D79" s="71"/>
    </row>
    <row r="80" spans="1:4" ht="15.75" x14ac:dyDescent="0.3">
      <c r="A80" s="72"/>
      <c r="B80" s="72"/>
      <c r="C80" s="72"/>
      <c r="D80" s="72"/>
    </row>
    <row r="81" spans="1:4" x14ac:dyDescent="0.3">
      <c r="A81" s="55"/>
      <c r="B81" s="55"/>
      <c r="C81" s="55"/>
      <c r="D81" s="55"/>
    </row>
    <row r="89" spans="1:4" x14ac:dyDescent="0.3">
      <c r="A89" s="55"/>
      <c r="B89" s="55"/>
      <c r="C89" s="55"/>
      <c r="D89" s="55"/>
    </row>
  </sheetData>
  <mergeCells count="3">
    <mergeCell ref="B20:B21"/>
    <mergeCell ref="C20:C21"/>
    <mergeCell ref="D20:D21"/>
  </mergeCells>
  <hyperlinks>
    <hyperlink ref="B1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E91"/>
  <sheetViews>
    <sheetView zoomScaleNormal="100" workbookViewId="0">
      <pane xSplit="1" ySplit="4" topLeftCell="B11" activePane="bottomRight" state="frozen"/>
      <selection pane="topRight" activeCell="F1" sqref="F1"/>
      <selection pane="bottomLeft" activeCell="A5" sqref="A5"/>
      <selection pane="bottomRight" activeCell="D13" sqref="D13"/>
    </sheetView>
  </sheetViews>
  <sheetFormatPr defaultRowHeight="15.05" outlineLevelRow="2" outlineLevelCol="1" x14ac:dyDescent="0.3"/>
  <cols>
    <col min="1" max="1" width="28.88671875" style="1" customWidth="1"/>
    <col min="2" max="2" width="10.21875" style="1" bestFit="1" customWidth="1"/>
    <col min="3" max="28" width="8.88671875" style="1" customWidth="1"/>
    <col min="29" max="107" width="8.88671875" style="1" customWidth="1" outlineLevel="1"/>
    <col min="108" max="123" width="9.44140625" style="1" bestFit="1" customWidth="1" outlineLevel="1"/>
    <col min="124" max="124" width="9.44140625" style="1" bestFit="1" customWidth="1"/>
    <col min="125" max="133" width="8.88671875" style="1"/>
    <col min="134" max="134" width="10.33203125" style="1" bestFit="1" customWidth="1"/>
    <col min="135" max="16384" width="8.88671875" style="1"/>
  </cols>
  <sheetData>
    <row r="1" spans="1:135" ht="15.05" customHeight="1" x14ac:dyDescent="0.3">
      <c r="A1" s="103" t="s">
        <v>1</v>
      </c>
      <c r="B1" s="105" t="s">
        <v>85</v>
      </c>
      <c r="C1" s="103"/>
      <c r="D1" s="103"/>
      <c r="E1" s="103"/>
      <c r="F1" s="103"/>
    </row>
    <row r="2" spans="1:135" s="3" customFormat="1" ht="15.75" customHeight="1" x14ac:dyDescent="0.3">
      <c r="A2" s="104"/>
      <c r="B2" s="104"/>
      <c r="C2" s="104"/>
      <c r="D2" s="104"/>
      <c r="E2" s="104"/>
      <c r="F2" s="104"/>
    </row>
    <row r="3" spans="1:135" s="4" customFormat="1" ht="15.75" hidden="1" thickBot="1" x14ac:dyDescent="0.35">
      <c r="A3" s="4" t="s">
        <v>3</v>
      </c>
      <c r="B3" s="4">
        <v>-1</v>
      </c>
      <c r="C3" s="4">
        <f t="shared" ref="C3" si="0">B3+1</f>
        <v>0</v>
      </c>
      <c r="D3" s="4">
        <f t="shared" ref="D3" si="1">C3+1</f>
        <v>1</v>
      </c>
      <c r="E3" s="4">
        <f t="shared" ref="E3" si="2">D3+1</f>
        <v>2</v>
      </c>
      <c r="F3" s="4">
        <f t="shared" ref="F3" si="3">E3+1</f>
        <v>3</v>
      </c>
      <c r="G3" s="4">
        <f t="shared" ref="G3" si="4">F3+1</f>
        <v>4</v>
      </c>
      <c r="H3" s="4">
        <f t="shared" ref="H3" si="5">G3+1</f>
        <v>5</v>
      </c>
      <c r="I3" s="4">
        <f t="shared" ref="I3" si="6">H3+1</f>
        <v>6</v>
      </c>
      <c r="J3" s="4">
        <f t="shared" ref="J3" si="7">I3+1</f>
        <v>7</v>
      </c>
      <c r="K3" s="4">
        <f t="shared" ref="K3" si="8">J3+1</f>
        <v>8</v>
      </c>
      <c r="L3" s="4">
        <f t="shared" ref="L3" si="9">K3+1</f>
        <v>9</v>
      </c>
      <c r="M3" s="4">
        <f t="shared" ref="M3" si="10">L3+1</f>
        <v>10</v>
      </c>
      <c r="N3" s="4">
        <f t="shared" ref="N3" si="11">M3+1</f>
        <v>11</v>
      </c>
      <c r="O3" s="4">
        <f t="shared" ref="O3" si="12">N3+1</f>
        <v>12</v>
      </c>
      <c r="P3" s="4">
        <f t="shared" ref="P3" si="13">O3+1</f>
        <v>13</v>
      </c>
      <c r="Q3" s="4">
        <f t="shared" ref="Q3" si="14">P3+1</f>
        <v>14</v>
      </c>
      <c r="R3" s="4">
        <f t="shared" ref="R3" si="15">Q3+1</f>
        <v>15</v>
      </c>
      <c r="S3" s="4">
        <f t="shared" ref="S3" si="16">R3+1</f>
        <v>16</v>
      </c>
      <c r="T3" s="4">
        <f t="shared" ref="T3" si="17">S3+1</f>
        <v>17</v>
      </c>
      <c r="U3" s="4">
        <f t="shared" ref="U3" si="18">T3+1</f>
        <v>18</v>
      </c>
      <c r="V3" s="4">
        <f t="shared" ref="V3" si="19">U3+1</f>
        <v>19</v>
      </c>
      <c r="W3" s="4">
        <f t="shared" ref="W3" si="20">V3+1</f>
        <v>20</v>
      </c>
      <c r="X3" s="4">
        <f t="shared" ref="X3:BO3" si="21">W3+1</f>
        <v>21</v>
      </c>
      <c r="Y3" s="4">
        <f t="shared" si="21"/>
        <v>22</v>
      </c>
      <c r="Z3" s="4">
        <f t="shared" si="21"/>
        <v>23</v>
      </c>
      <c r="AA3" s="4">
        <f t="shared" si="21"/>
        <v>24</v>
      </c>
      <c r="AB3" s="4">
        <f t="shared" si="21"/>
        <v>25</v>
      </c>
      <c r="AC3" s="4">
        <f t="shared" si="21"/>
        <v>26</v>
      </c>
      <c r="AD3" s="4">
        <f t="shared" si="21"/>
        <v>27</v>
      </c>
      <c r="AE3" s="4">
        <f t="shared" si="21"/>
        <v>28</v>
      </c>
      <c r="AF3" s="4">
        <f t="shared" si="21"/>
        <v>29</v>
      </c>
      <c r="AG3" s="4">
        <f t="shared" si="21"/>
        <v>30</v>
      </c>
      <c r="AH3" s="4">
        <f t="shared" si="21"/>
        <v>31</v>
      </c>
      <c r="AI3" s="4">
        <f t="shared" si="21"/>
        <v>32</v>
      </c>
      <c r="AJ3" s="4">
        <f t="shared" si="21"/>
        <v>33</v>
      </c>
      <c r="AK3" s="4">
        <f t="shared" si="21"/>
        <v>34</v>
      </c>
      <c r="AL3" s="4">
        <f t="shared" si="21"/>
        <v>35</v>
      </c>
      <c r="AM3" s="4">
        <f t="shared" si="21"/>
        <v>36</v>
      </c>
      <c r="AN3" s="4">
        <f t="shared" si="21"/>
        <v>37</v>
      </c>
      <c r="AO3" s="4">
        <f t="shared" si="21"/>
        <v>38</v>
      </c>
      <c r="AP3" s="4">
        <f t="shared" si="21"/>
        <v>39</v>
      </c>
      <c r="AQ3" s="4">
        <f t="shared" si="21"/>
        <v>40</v>
      </c>
      <c r="AR3" s="4">
        <f t="shared" si="21"/>
        <v>41</v>
      </c>
      <c r="AS3" s="4">
        <f t="shared" si="21"/>
        <v>42</v>
      </c>
      <c r="AT3" s="4">
        <f t="shared" si="21"/>
        <v>43</v>
      </c>
      <c r="AU3" s="4">
        <f t="shared" si="21"/>
        <v>44</v>
      </c>
      <c r="AV3" s="4">
        <f t="shared" si="21"/>
        <v>45</v>
      </c>
      <c r="AW3" s="4">
        <f t="shared" si="21"/>
        <v>46</v>
      </c>
      <c r="AX3" s="4">
        <f t="shared" si="21"/>
        <v>47</v>
      </c>
      <c r="AY3" s="4">
        <f t="shared" si="21"/>
        <v>48</v>
      </c>
      <c r="AZ3" s="4">
        <f t="shared" si="21"/>
        <v>49</v>
      </c>
      <c r="BA3" s="4">
        <f t="shared" si="21"/>
        <v>50</v>
      </c>
      <c r="BB3" s="4">
        <f t="shared" si="21"/>
        <v>51</v>
      </c>
      <c r="BC3" s="4">
        <f t="shared" si="21"/>
        <v>52</v>
      </c>
      <c r="BD3" s="4">
        <f t="shared" si="21"/>
        <v>53</v>
      </c>
      <c r="BE3" s="4">
        <f t="shared" si="21"/>
        <v>54</v>
      </c>
      <c r="BF3" s="4">
        <f t="shared" si="21"/>
        <v>55</v>
      </c>
      <c r="BG3" s="4">
        <f t="shared" si="21"/>
        <v>56</v>
      </c>
      <c r="BH3" s="4">
        <f t="shared" si="21"/>
        <v>57</v>
      </c>
      <c r="BI3" s="4">
        <f t="shared" si="21"/>
        <v>58</v>
      </c>
      <c r="BJ3" s="4">
        <f t="shared" si="21"/>
        <v>59</v>
      </c>
      <c r="BK3" s="4">
        <f t="shared" si="21"/>
        <v>60</v>
      </c>
      <c r="BL3" s="4">
        <f t="shared" si="21"/>
        <v>61</v>
      </c>
      <c r="BM3" s="4">
        <f t="shared" si="21"/>
        <v>62</v>
      </c>
      <c r="BN3" s="4">
        <f t="shared" si="21"/>
        <v>63</v>
      </c>
      <c r="BO3" s="4">
        <f t="shared" si="21"/>
        <v>64</v>
      </c>
      <c r="BP3" s="4">
        <f t="shared" ref="BP3:DT3" si="22">BO3+1</f>
        <v>65</v>
      </c>
      <c r="BQ3" s="4">
        <f t="shared" si="22"/>
        <v>66</v>
      </c>
      <c r="BR3" s="4">
        <f t="shared" si="22"/>
        <v>67</v>
      </c>
      <c r="BS3" s="4">
        <f t="shared" si="22"/>
        <v>68</v>
      </c>
      <c r="BT3" s="4">
        <f t="shared" si="22"/>
        <v>69</v>
      </c>
      <c r="BU3" s="4">
        <f t="shared" si="22"/>
        <v>70</v>
      </c>
      <c r="BV3" s="4">
        <f t="shared" si="22"/>
        <v>71</v>
      </c>
      <c r="BW3" s="4">
        <f t="shared" si="22"/>
        <v>72</v>
      </c>
      <c r="BX3" s="4">
        <f t="shared" si="22"/>
        <v>73</v>
      </c>
      <c r="BY3" s="4">
        <f t="shared" si="22"/>
        <v>74</v>
      </c>
      <c r="BZ3" s="4">
        <f t="shared" si="22"/>
        <v>75</v>
      </c>
      <c r="CA3" s="4">
        <f t="shared" si="22"/>
        <v>76</v>
      </c>
      <c r="CB3" s="4">
        <f t="shared" si="22"/>
        <v>77</v>
      </c>
      <c r="CC3" s="4">
        <f t="shared" si="22"/>
        <v>78</v>
      </c>
      <c r="CD3" s="4">
        <f t="shared" si="22"/>
        <v>79</v>
      </c>
      <c r="CE3" s="4">
        <f t="shared" si="22"/>
        <v>80</v>
      </c>
      <c r="CF3" s="4">
        <f t="shared" si="22"/>
        <v>81</v>
      </c>
      <c r="CG3" s="4">
        <f t="shared" si="22"/>
        <v>82</v>
      </c>
      <c r="CH3" s="4">
        <f t="shared" si="22"/>
        <v>83</v>
      </c>
      <c r="CI3" s="4">
        <f t="shared" si="22"/>
        <v>84</v>
      </c>
      <c r="CJ3" s="4">
        <f t="shared" si="22"/>
        <v>85</v>
      </c>
      <c r="CK3" s="4">
        <f t="shared" si="22"/>
        <v>86</v>
      </c>
      <c r="CL3" s="4">
        <f t="shared" si="22"/>
        <v>87</v>
      </c>
      <c r="CM3" s="4">
        <f t="shared" si="22"/>
        <v>88</v>
      </c>
      <c r="CN3" s="4">
        <f t="shared" si="22"/>
        <v>89</v>
      </c>
      <c r="CO3" s="4">
        <f t="shared" si="22"/>
        <v>90</v>
      </c>
      <c r="CP3" s="4">
        <f t="shared" si="22"/>
        <v>91</v>
      </c>
      <c r="CQ3" s="4">
        <f t="shared" si="22"/>
        <v>92</v>
      </c>
      <c r="CR3" s="4">
        <f t="shared" si="22"/>
        <v>93</v>
      </c>
      <c r="CS3" s="4">
        <f t="shared" si="22"/>
        <v>94</v>
      </c>
      <c r="CT3" s="4">
        <f t="shared" si="22"/>
        <v>95</v>
      </c>
      <c r="CU3" s="4">
        <f t="shared" si="22"/>
        <v>96</v>
      </c>
      <c r="CV3" s="4">
        <f t="shared" si="22"/>
        <v>97</v>
      </c>
      <c r="CW3" s="4">
        <f t="shared" si="22"/>
        <v>98</v>
      </c>
      <c r="CX3" s="4">
        <f t="shared" si="22"/>
        <v>99</v>
      </c>
      <c r="CY3" s="4">
        <f t="shared" si="22"/>
        <v>100</v>
      </c>
      <c r="CZ3" s="4">
        <f t="shared" si="22"/>
        <v>101</v>
      </c>
      <c r="DA3" s="4">
        <f t="shared" si="22"/>
        <v>102</v>
      </c>
      <c r="DB3" s="4">
        <f t="shared" si="22"/>
        <v>103</v>
      </c>
      <c r="DC3" s="4">
        <f t="shared" si="22"/>
        <v>104</v>
      </c>
      <c r="DD3" s="4">
        <f t="shared" si="22"/>
        <v>105</v>
      </c>
      <c r="DE3" s="4">
        <f t="shared" si="22"/>
        <v>106</v>
      </c>
      <c r="DF3" s="4">
        <f t="shared" si="22"/>
        <v>107</v>
      </c>
      <c r="DG3" s="4">
        <f t="shared" si="22"/>
        <v>108</v>
      </c>
      <c r="DH3" s="4">
        <f t="shared" si="22"/>
        <v>109</v>
      </c>
      <c r="DI3" s="4">
        <f t="shared" si="22"/>
        <v>110</v>
      </c>
      <c r="DJ3" s="4">
        <f t="shared" si="22"/>
        <v>111</v>
      </c>
      <c r="DK3" s="4">
        <f t="shared" si="22"/>
        <v>112</v>
      </c>
      <c r="DL3" s="4">
        <f t="shared" si="22"/>
        <v>113</v>
      </c>
      <c r="DM3" s="4">
        <f t="shared" si="22"/>
        <v>114</v>
      </c>
      <c r="DN3" s="4">
        <f t="shared" si="22"/>
        <v>115</v>
      </c>
      <c r="DO3" s="4">
        <f t="shared" si="22"/>
        <v>116</v>
      </c>
      <c r="DP3" s="4">
        <f t="shared" si="22"/>
        <v>117</v>
      </c>
      <c r="DQ3" s="4">
        <f t="shared" si="22"/>
        <v>118</v>
      </c>
      <c r="DR3" s="4">
        <f t="shared" si="22"/>
        <v>119</v>
      </c>
      <c r="DS3" s="4">
        <f t="shared" si="22"/>
        <v>120</v>
      </c>
      <c r="DT3" s="4">
        <f t="shared" si="22"/>
        <v>121</v>
      </c>
      <c r="DU3" s="4">
        <v>122</v>
      </c>
      <c r="EE3" s="4">
        <v>132</v>
      </c>
    </row>
    <row r="4" spans="1:135" x14ac:dyDescent="0.3">
      <c r="B4" s="5">
        <f>Laskuri!C7</f>
        <v>42120</v>
      </c>
      <c r="C4" s="5">
        <f t="shared" ref="C4" si="23">DATE(YEAR(B4),MONTH(B4)+1,1)</f>
        <v>42125</v>
      </c>
      <c r="D4" s="5">
        <f t="shared" ref="D4" si="24">DATE(YEAR(C4),MONTH(C4)+1,1)</f>
        <v>42156</v>
      </c>
      <c r="E4" s="5">
        <f t="shared" ref="E4" si="25">DATE(YEAR(D4),MONTH(D4)+1,1)</f>
        <v>42186</v>
      </c>
      <c r="F4" s="5">
        <f t="shared" ref="F4" si="26">DATE(YEAR(E4),MONTH(E4)+1,1)</f>
        <v>42217</v>
      </c>
      <c r="G4" s="5">
        <f t="shared" ref="G4" si="27">DATE(YEAR(F4),MONTH(F4)+1,1)</f>
        <v>42248</v>
      </c>
      <c r="H4" s="5">
        <f t="shared" ref="H4" si="28">DATE(YEAR(G4),MONTH(G4)+1,1)</f>
        <v>42278</v>
      </c>
      <c r="I4" s="5">
        <f t="shared" ref="I4" si="29">DATE(YEAR(H4),MONTH(H4)+1,1)</f>
        <v>42309</v>
      </c>
      <c r="J4" s="5">
        <f t="shared" ref="J4" si="30">DATE(YEAR(I4),MONTH(I4)+1,1)</f>
        <v>42339</v>
      </c>
      <c r="K4" s="5">
        <f t="shared" ref="K4" si="31">DATE(YEAR(J4),MONTH(J4)+1,1)</f>
        <v>42370</v>
      </c>
      <c r="L4" s="5">
        <f t="shared" ref="L4" si="32">DATE(YEAR(K4),MONTH(K4)+1,1)</f>
        <v>42401</v>
      </c>
      <c r="M4" s="5">
        <f t="shared" ref="M4" si="33">DATE(YEAR(L4),MONTH(L4)+1,1)</f>
        <v>42430</v>
      </c>
      <c r="N4" s="5">
        <f t="shared" ref="N4" si="34">DATE(YEAR(M4),MONTH(M4)+1,1)</f>
        <v>42461</v>
      </c>
      <c r="O4" s="5">
        <f t="shared" ref="O4" si="35">DATE(YEAR(N4),MONTH(N4)+1,1)</f>
        <v>42491</v>
      </c>
      <c r="P4" s="5">
        <f t="shared" ref="P4" si="36">DATE(YEAR(O4),MONTH(O4)+1,1)</f>
        <v>42522</v>
      </c>
      <c r="Q4" s="5">
        <f t="shared" ref="Q4" si="37">DATE(YEAR(P4),MONTH(P4)+1,1)</f>
        <v>42552</v>
      </c>
      <c r="R4" s="5">
        <f t="shared" ref="R4" si="38">DATE(YEAR(Q4),MONTH(Q4)+1,1)</f>
        <v>42583</v>
      </c>
      <c r="S4" s="5">
        <f t="shared" ref="S4" si="39">DATE(YEAR(R4),MONTH(R4)+1,1)</f>
        <v>42614</v>
      </c>
      <c r="T4" s="5">
        <f t="shared" ref="T4" si="40">DATE(YEAR(S4),MONTH(S4)+1,1)</f>
        <v>42644</v>
      </c>
      <c r="U4" s="5">
        <f t="shared" ref="U4" si="41">DATE(YEAR(T4),MONTH(T4)+1,1)</f>
        <v>42675</v>
      </c>
      <c r="V4" s="5">
        <f t="shared" ref="V4" si="42">DATE(YEAR(U4),MONTH(U4)+1,1)</f>
        <v>42705</v>
      </c>
      <c r="W4" s="5">
        <f t="shared" ref="W4" si="43">DATE(YEAR(V4),MONTH(V4)+1,1)</f>
        <v>42736</v>
      </c>
      <c r="X4" s="5">
        <f t="shared" ref="X4:BP4" si="44">DATE(YEAR(W4),MONTH(W4)+1,1)</f>
        <v>42767</v>
      </c>
      <c r="Y4" s="5">
        <f t="shared" si="44"/>
        <v>42795</v>
      </c>
      <c r="Z4" s="5">
        <f t="shared" si="44"/>
        <v>42826</v>
      </c>
      <c r="AA4" s="5">
        <f t="shared" si="44"/>
        <v>42856</v>
      </c>
      <c r="AB4" s="5">
        <f t="shared" si="44"/>
        <v>42887</v>
      </c>
      <c r="AC4" s="5">
        <f t="shared" si="44"/>
        <v>42917</v>
      </c>
      <c r="AD4" s="5">
        <f t="shared" si="44"/>
        <v>42948</v>
      </c>
      <c r="AE4" s="5">
        <f t="shared" si="44"/>
        <v>42979</v>
      </c>
      <c r="AF4" s="5">
        <f t="shared" si="44"/>
        <v>43009</v>
      </c>
      <c r="AG4" s="5">
        <f t="shared" si="44"/>
        <v>43040</v>
      </c>
      <c r="AH4" s="5">
        <f t="shared" si="44"/>
        <v>43070</v>
      </c>
      <c r="AI4" s="5">
        <f t="shared" si="44"/>
        <v>43101</v>
      </c>
      <c r="AJ4" s="5">
        <f t="shared" si="44"/>
        <v>43132</v>
      </c>
      <c r="AK4" s="5">
        <f t="shared" si="44"/>
        <v>43160</v>
      </c>
      <c r="AL4" s="5">
        <f t="shared" si="44"/>
        <v>43191</v>
      </c>
      <c r="AM4" s="5">
        <f t="shared" si="44"/>
        <v>43221</v>
      </c>
      <c r="AN4" s="5">
        <f t="shared" si="44"/>
        <v>43252</v>
      </c>
      <c r="AO4" s="5">
        <f t="shared" si="44"/>
        <v>43282</v>
      </c>
      <c r="AP4" s="5">
        <f t="shared" si="44"/>
        <v>43313</v>
      </c>
      <c r="AQ4" s="5">
        <f t="shared" si="44"/>
        <v>43344</v>
      </c>
      <c r="AR4" s="5">
        <f t="shared" si="44"/>
        <v>43374</v>
      </c>
      <c r="AS4" s="5">
        <f t="shared" si="44"/>
        <v>43405</v>
      </c>
      <c r="AT4" s="5">
        <f t="shared" si="44"/>
        <v>43435</v>
      </c>
      <c r="AU4" s="5">
        <f t="shared" si="44"/>
        <v>43466</v>
      </c>
      <c r="AV4" s="5">
        <f t="shared" si="44"/>
        <v>43497</v>
      </c>
      <c r="AW4" s="5">
        <f t="shared" si="44"/>
        <v>43525</v>
      </c>
      <c r="AX4" s="5">
        <f t="shared" si="44"/>
        <v>43556</v>
      </c>
      <c r="AY4" s="5">
        <f t="shared" si="44"/>
        <v>43586</v>
      </c>
      <c r="AZ4" s="5">
        <f t="shared" si="44"/>
        <v>43617</v>
      </c>
      <c r="BA4" s="5">
        <f t="shared" si="44"/>
        <v>43647</v>
      </c>
      <c r="BB4" s="5">
        <f t="shared" si="44"/>
        <v>43678</v>
      </c>
      <c r="BC4" s="5">
        <f t="shared" si="44"/>
        <v>43709</v>
      </c>
      <c r="BD4" s="5">
        <f t="shared" si="44"/>
        <v>43739</v>
      </c>
      <c r="BE4" s="5">
        <f t="shared" si="44"/>
        <v>43770</v>
      </c>
      <c r="BF4" s="5">
        <f t="shared" si="44"/>
        <v>43800</v>
      </c>
      <c r="BG4" s="5">
        <f t="shared" si="44"/>
        <v>43831</v>
      </c>
      <c r="BH4" s="5">
        <f t="shared" si="44"/>
        <v>43862</v>
      </c>
      <c r="BI4" s="5">
        <f t="shared" si="44"/>
        <v>43891</v>
      </c>
      <c r="BJ4" s="5">
        <f t="shared" si="44"/>
        <v>43922</v>
      </c>
      <c r="BK4" s="5">
        <f t="shared" si="44"/>
        <v>43952</v>
      </c>
      <c r="BL4" s="5">
        <f t="shared" si="44"/>
        <v>43983</v>
      </c>
      <c r="BM4" s="5">
        <f t="shared" si="44"/>
        <v>44013</v>
      </c>
      <c r="BN4" s="5">
        <f t="shared" si="44"/>
        <v>44044</v>
      </c>
      <c r="BO4" s="5">
        <f t="shared" si="44"/>
        <v>44075</v>
      </c>
      <c r="BP4" s="5">
        <f t="shared" si="44"/>
        <v>44105</v>
      </c>
      <c r="BQ4" s="5">
        <f t="shared" ref="BQ4:DT4" si="45">DATE(YEAR(BP4),MONTH(BP4)+1,1)</f>
        <v>44136</v>
      </c>
      <c r="BR4" s="5">
        <f t="shared" si="45"/>
        <v>44166</v>
      </c>
      <c r="BS4" s="5">
        <f t="shared" si="45"/>
        <v>44197</v>
      </c>
      <c r="BT4" s="5">
        <f t="shared" si="45"/>
        <v>44228</v>
      </c>
      <c r="BU4" s="5">
        <f t="shared" si="45"/>
        <v>44256</v>
      </c>
      <c r="BV4" s="5">
        <f t="shared" si="45"/>
        <v>44287</v>
      </c>
      <c r="BW4" s="5">
        <f t="shared" si="45"/>
        <v>44317</v>
      </c>
      <c r="BX4" s="5">
        <f t="shared" si="45"/>
        <v>44348</v>
      </c>
      <c r="BY4" s="5">
        <f t="shared" si="45"/>
        <v>44378</v>
      </c>
      <c r="BZ4" s="5">
        <f t="shared" si="45"/>
        <v>44409</v>
      </c>
      <c r="CA4" s="5">
        <f t="shared" si="45"/>
        <v>44440</v>
      </c>
      <c r="CB4" s="5">
        <f t="shared" si="45"/>
        <v>44470</v>
      </c>
      <c r="CC4" s="5">
        <f t="shared" si="45"/>
        <v>44501</v>
      </c>
      <c r="CD4" s="5">
        <f t="shared" si="45"/>
        <v>44531</v>
      </c>
      <c r="CE4" s="5">
        <f t="shared" si="45"/>
        <v>44562</v>
      </c>
      <c r="CF4" s="5">
        <f t="shared" si="45"/>
        <v>44593</v>
      </c>
      <c r="CG4" s="5">
        <f t="shared" si="45"/>
        <v>44621</v>
      </c>
      <c r="CH4" s="5">
        <f t="shared" si="45"/>
        <v>44652</v>
      </c>
      <c r="CI4" s="5">
        <f t="shared" si="45"/>
        <v>44682</v>
      </c>
      <c r="CJ4" s="5">
        <f t="shared" si="45"/>
        <v>44713</v>
      </c>
      <c r="CK4" s="5">
        <f t="shared" si="45"/>
        <v>44743</v>
      </c>
      <c r="CL4" s="5">
        <f t="shared" si="45"/>
        <v>44774</v>
      </c>
      <c r="CM4" s="5">
        <f t="shared" si="45"/>
        <v>44805</v>
      </c>
      <c r="CN4" s="5">
        <f t="shared" si="45"/>
        <v>44835</v>
      </c>
      <c r="CO4" s="5">
        <f t="shared" si="45"/>
        <v>44866</v>
      </c>
      <c r="CP4" s="5">
        <f t="shared" si="45"/>
        <v>44896</v>
      </c>
      <c r="CQ4" s="5">
        <f t="shared" si="45"/>
        <v>44927</v>
      </c>
      <c r="CR4" s="5">
        <f t="shared" si="45"/>
        <v>44958</v>
      </c>
      <c r="CS4" s="5">
        <f t="shared" si="45"/>
        <v>44986</v>
      </c>
      <c r="CT4" s="5">
        <f t="shared" si="45"/>
        <v>45017</v>
      </c>
      <c r="CU4" s="5">
        <f t="shared" si="45"/>
        <v>45047</v>
      </c>
      <c r="CV4" s="5">
        <f t="shared" si="45"/>
        <v>45078</v>
      </c>
      <c r="CW4" s="5">
        <f t="shared" si="45"/>
        <v>45108</v>
      </c>
      <c r="CX4" s="5">
        <f t="shared" si="45"/>
        <v>45139</v>
      </c>
      <c r="CY4" s="5">
        <f t="shared" si="45"/>
        <v>45170</v>
      </c>
      <c r="CZ4" s="5">
        <f t="shared" si="45"/>
        <v>45200</v>
      </c>
      <c r="DA4" s="5">
        <f t="shared" si="45"/>
        <v>45231</v>
      </c>
      <c r="DB4" s="5">
        <f t="shared" si="45"/>
        <v>45261</v>
      </c>
      <c r="DC4" s="5">
        <f t="shared" si="45"/>
        <v>45292</v>
      </c>
      <c r="DD4" s="5">
        <f t="shared" si="45"/>
        <v>45323</v>
      </c>
      <c r="DE4" s="5">
        <f t="shared" si="45"/>
        <v>45352</v>
      </c>
      <c r="DF4" s="5">
        <f t="shared" si="45"/>
        <v>45383</v>
      </c>
      <c r="DG4" s="5">
        <f t="shared" si="45"/>
        <v>45413</v>
      </c>
      <c r="DH4" s="5">
        <f t="shared" si="45"/>
        <v>45444</v>
      </c>
      <c r="DI4" s="5">
        <f t="shared" si="45"/>
        <v>45474</v>
      </c>
      <c r="DJ4" s="5">
        <f t="shared" si="45"/>
        <v>45505</v>
      </c>
      <c r="DK4" s="5">
        <f t="shared" si="45"/>
        <v>45536</v>
      </c>
      <c r="DL4" s="5">
        <f t="shared" si="45"/>
        <v>45566</v>
      </c>
      <c r="DM4" s="5">
        <f t="shared" si="45"/>
        <v>45597</v>
      </c>
      <c r="DN4" s="5">
        <f t="shared" si="45"/>
        <v>45627</v>
      </c>
      <c r="DO4" s="5">
        <f t="shared" si="45"/>
        <v>45658</v>
      </c>
      <c r="DP4" s="5">
        <f t="shared" si="45"/>
        <v>45689</v>
      </c>
      <c r="DQ4" s="5">
        <f t="shared" si="45"/>
        <v>45717</v>
      </c>
      <c r="DR4" s="5">
        <f t="shared" si="45"/>
        <v>45748</v>
      </c>
      <c r="DS4" s="5">
        <f t="shared" si="45"/>
        <v>45778</v>
      </c>
      <c r="DT4" s="5">
        <f t="shared" si="45"/>
        <v>45809</v>
      </c>
      <c r="DU4" s="5"/>
      <c r="DV4" s="5"/>
      <c r="DW4" s="5"/>
      <c r="DX4" s="5"/>
      <c r="DY4" s="5"/>
      <c r="DZ4" s="5"/>
      <c r="EA4" s="5"/>
      <c r="EB4" s="5"/>
      <c r="EC4" s="5"/>
      <c r="ED4" s="5"/>
    </row>
    <row r="5" spans="1:135" s="87" customFormat="1" x14ac:dyDescent="0.3">
      <c r="A5" s="87" t="s">
        <v>4</v>
      </c>
      <c r="B5" s="88">
        <v>2200</v>
      </c>
      <c r="C5" s="88">
        <f t="shared" ref="C5" si="46">B5</f>
        <v>2200</v>
      </c>
      <c r="D5" s="88">
        <f t="shared" ref="D5" si="47">C5</f>
        <v>2200</v>
      </c>
      <c r="E5" s="88">
        <f t="shared" ref="E5" si="48">D5</f>
        <v>2200</v>
      </c>
      <c r="F5" s="88">
        <f t="shared" ref="F5" si="49">E5</f>
        <v>2200</v>
      </c>
      <c r="G5" s="88">
        <f t="shared" ref="G5" si="50">F5</f>
        <v>2200</v>
      </c>
      <c r="H5" s="88">
        <f t="shared" ref="H5" si="51">G5</f>
        <v>2200</v>
      </c>
      <c r="I5" s="88">
        <f t="shared" ref="I5" si="52">H5</f>
        <v>2200</v>
      </c>
      <c r="J5" s="88">
        <f t="shared" ref="J5" si="53">I5</f>
        <v>2200</v>
      </c>
      <c r="K5" s="88">
        <f t="shared" ref="K5" si="54">J5</f>
        <v>2200</v>
      </c>
      <c r="L5" s="88">
        <f t="shared" ref="L5" si="55">K5</f>
        <v>2200</v>
      </c>
      <c r="M5" s="88">
        <f t="shared" ref="M5" si="56">L5</f>
        <v>2200</v>
      </c>
      <c r="N5" s="88">
        <f t="shared" ref="N5" si="57">M5</f>
        <v>2200</v>
      </c>
      <c r="O5" s="88">
        <f t="shared" ref="O5" si="58">N5</f>
        <v>2200</v>
      </c>
      <c r="P5" s="88">
        <f t="shared" ref="P5" si="59">O5</f>
        <v>2200</v>
      </c>
      <c r="Q5" s="88">
        <f t="shared" ref="Q5" si="60">P5</f>
        <v>2200</v>
      </c>
      <c r="R5" s="88">
        <f t="shared" ref="R5" si="61">Q5</f>
        <v>2200</v>
      </c>
      <c r="S5" s="88">
        <f t="shared" ref="S5" si="62">R5</f>
        <v>2200</v>
      </c>
      <c r="T5" s="88">
        <f t="shared" ref="T5" si="63">S5</f>
        <v>2200</v>
      </c>
      <c r="U5" s="88">
        <f t="shared" ref="U5" si="64">T5</f>
        <v>2200</v>
      </c>
      <c r="V5" s="88">
        <f t="shared" ref="V5" si="65">U5</f>
        <v>2200</v>
      </c>
      <c r="W5" s="88">
        <f t="shared" ref="W5" si="66">V5</f>
        <v>2200</v>
      </c>
      <c r="X5" s="88">
        <f t="shared" ref="X5:CH5" si="67">W5</f>
        <v>2200</v>
      </c>
      <c r="Y5" s="88">
        <f t="shared" si="67"/>
        <v>2200</v>
      </c>
      <c r="Z5" s="88">
        <f t="shared" si="67"/>
        <v>2200</v>
      </c>
      <c r="AA5" s="88">
        <f t="shared" si="67"/>
        <v>2200</v>
      </c>
      <c r="AB5" s="88">
        <f t="shared" si="67"/>
        <v>2200</v>
      </c>
      <c r="AC5" s="88">
        <f t="shared" si="67"/>
        <v>2200</v>
      </c>
      <c r="AD5" s="88">
        <f t="shared" si="67"/>
        <v>2200</v>
      </c>
      <c r="AE5" s="88">
        <f t="shared" si="67"/>
        <v>2200</v>
      </c>
      <c r="AF5" s="88">
        <f t="shared" si="67"/>
        <v>2200</v>
      </c>
      <c r="AG5" s="88">
        <f t="shared" si="67"/>
        <v>2200</v>
      </c>
      <c r="AH5" s="88">
        <f t="shared" si="67"/>
        <v>2200</v>
      </c>
      <c r="AI5" s="88">
        <f t="shared" si="67"/>
        <v>2200</v>
      </c>
      <c r="AJ5" s="88">
        <f t="shared" si="67"/>
        <v>2200</v>
      </c>
      <c r="AK5" s="88">
        <f t="shared" si="67"/>
        <v>2200</v>
      </c>
      <c r="AL5" s="88">
        <f t="shared" si="67"/>
        <v>2200</v>
      </c>
      <c r="AM5" s="88">
        <f t="shared" si="67"/>
        <v>2200</v>
      </c>
      <c r="AN5" s="88">
        <f t="shared" si="67"/>
        <v>2200</v>
      </c>
      <c r="AO5" s="88">
        <f t="shared" si="67"/>
        <v>2200</v>
      </c>
      <c r="AP5" s="88">
        <f t="shared" si="67"/>
        <v>2200</v>
      </c>
      <c r="AQ5" s="88">
        <f t="shared" si="67"/>
        <v>2200</v>
      </c>
      <c r="AR5" s="88">
        <f t="shared" si="67"/>
        <v>2200</v>
      </c>
      <c r="AS5" s="88">
        <f t="shared" si="67"/>
        <v>2200</v>
      </c>
      <c r="AT5" s="88">
        <f t="shared" si="67"/>
        <v>2200</v>
      </c>
      <c r="AU5" s="88">
        <f t="shared" si="67"/>
        <v>2200</v>
      </c>
      <c r="AV5" s="88">
        <f t="shared" si="67"/>
        <v>2200</v>
      </c>
      <c r="AW5" s="88">
        <f t="shared" si="67"/>
        <v>2200</v>
      </c>
      <c r="AX5" s="88">
        <f t="shared" si="67"/>
        <v>2200</v>
      </c>
      <c r="AY5" s="88">
        <f t="shared" si="67"/>
        <v>2200</v>
      </c>
      <c r="AZ5" s="88">
        <f t="shared" si="67"/>
        <v>2200</v>
      </c>
      <c r="BA5" s="88">
        <f t="shared" si="67"/>
        <v>2200</v>
      </c>
      <c r="BB5" s="88">
        <f t="shared" si="67"/>
        <v>2200</v>
      </c>
      <c r="BC5" s="88">
        <f t="shared" si="67"/>
        <v>2200</v>
      </c>
      <c r="BD5" s="88">
        <f t="shared" si="67"/>
        <v>2200</v>
      </c>
      <c r="BE5" s="88">
        <f t="shared" si="67"/>
        <v>2200</v>
      </c>
      <c r="BF5" s="88">
        <f t="shared" si="67"/>
        <v>2200</v>
      </c>
      <c r="BG5" s="88">
        <f t="shared" si="67"/>
        <v>2200</v>
      </c>
      <c r="BH5" s="88">
        <f t="shared" si="67"/>
        <v>2200</v>
      </c>
      <c r="BI5" s="88">
        <f t="shared" si="67"/>
        <v>2200</v>
      </c>
      <c r="BJ5" s="88">
        <f t="shared" si="67"/>
        <v>2200</v>
      </c>
      <c r="BK5" s="88">
        <f t="shared" si="67"/>
        <v>2200</v>
      </c>
      <c r="BL5" s="88">
        <f t="shared" si="67"/>
        <v>2200</v>
      </c>
      <c r="BM5" s="88">
        <f t="shared" si="67"/>
        <v>2200</v>
      </c>
      <c r="BN5" s="88">
        <f t="shared" si="67"/>
        <v>2200</v>
      </c>
      <c r="BO5" s="88">
        <f t="shared" si="67"/>
        <v>2200</v>
      </c>
      <c r="BP5" s="88">
        <f t="shared" si="67"/>
        <v>2200</v>
      </c>
      <c r="BQ5" s="88">
        <f t="shared" si="67"/>
        <v>2200</v>
      </c>
      <c r="BR5" s="88">
        <f t="shared" si="67"/>
        <v>2200</v>
      </c>
      <c r="BS5" s="88">
        <f t="shared" si="67"/>
        <v>2200</v>
      </c>
      <c r="BT5" s="88">
        <f t="shared" si="67"/>
        <v>2200</v>
      </c>
      <c r="BU5" s="88">
        <f t="shared" si="67"/>
        <v>2200</v>
      </c>
      <c r="BV5" s="88">
        <f t="shared" si="67"/>
        <v>2200</v>
      </c>
      <c r="BW5" s="88">
        <f t="shared" si="67"/>
        <v>2200</v>
      </c>
      <c r="BX5" s="88">
        <f t="shared" si="67"/>
        <v>2200</v>
      </c>
      <c r="BY5" s="88">
        <f t="shared" si="67"/>
        <v>2200</v>
      </c>
      <c r="BZ5" s="88">
        <f t="shared" si="67"/>
        <v>2200</v>
      </c>
      <c r="CA5" s="88">
        <f t="shared" si="67"/>
        <v>2200</v>
      </c>
      <c r="CB5" s="88">
        <f t="shared" si="67"/>
        <v>2200</v>
      </c>
      <c r="CC5" s="88">
        <f t="shared" si="67"/>
        <v>2200</v>
      </c>
      <c r="CD5" s="88">
        <f t="shared" si="67"/>
        <v>2200</v>
      </c>
      <c r="CE5" s="88">
        <f t="shared" si="67"/>
        <v>2200</v>
      </c>
      <c r="CF5" s="88">
        <f t="shared" si="67"/>
        <v>2200</v>
      </c>
      <c r="CG5" s="88">
        <f t="shared" si="67"/>
        <v>2200</v>
      </c>
      <c r="CH5" s="88">
        <f t="shared" si="67"/>
        <v>2200</v>
      </c>
      <c r="CI5" s="88">
        <f t="shared" ref="CI5:DT5" si="68">CH5</f>
        <v>2200</v>
      </c>
      <c r="CJ5" s="88">
        <f t="shared" si="68"/>
        <v>2200</v>
      </c>
      <c r="CK5" s="88">
        <f t="shared" si="68"/>
        <v>2200</v>
      </c>
      <c r="CL5" s="88">
        <f t="shared" si="68"/>
        <v>2200</v>
      </c>
      <c r="CM5" s="88">
        <f t="shared" si="68"/>
        <v>2200</v>
      </c>
      <c r="CN5" s="88">
        <f t="shared" si="68"/>
        <v>2200</v>
      </c>
      <c r="CO5" s="88">
        <f t="shared" si="68"/>
        <v>2200</v>
      </c>
      <c r="CP5" s="88">
        <f t="shared" si="68"/>
        <v>2200</v>
      </c>
      <c r="CQ5" s="88">
        <f t="shared" si="68"/>
        <v>2200</v>
      </c>
      <c r="CR5" s="88">
        <f t="shared" si="68"/>
        <v>2200</v>
      </c>
      <c r="CS5" s="88">
        <f t="shared" si="68"/>
        <v>2200</v>
      </c>
      <c r="CT5" s="88">
        <f t="shared" si="68"/>
        <v>2200</v>
      </c>
      <c r="CU5" s="88">
        <f t="shared" si="68"/>
        <v>2200</v>
      </c>
      <c r="CV5" s="88">
        <f t="shared" si="68"/>
        <v>2200</v>
      </c>
      <c r="CW5" s="88">
        <f t="shared" si="68"/>
        <v>2200</v>
      </c>
      <c r="CX5" s="88">
        <f t="shared" si="68"/>
        <v>2200</v>
      </c>
      <c r="CY5" s="88">
        <f t="shared" si="68"/>
        <v>2200</v>
      </c>
      <c r="CZ5" s="88">
        <f t="shared" si="68"/>
        <v>2200</v>
      </c>
      <c r="DA5" s="88">
        <f t="shared" si="68"/>
        <v>2200</v>
      </c>
      <c r="DB5" s="88">
        <f t="shared" si="68"/>
        <v>2200</v>
      </c>
      <c r="DC5" s="88">
        <f t="shared" si="68"/>
        <v>2200</v>
      </c>
      <c r="DD5" s="88">
        <f t="shared" si="68"/>
        <v>2200</v>
      </c>
      <c r="DE5" s="88">
        <f t="shared" si="68"/>
        <v>2200</v>
      </c>
      <c r="DF5" s="88">
        <f t="shared" si="68"/>
        <v>2200</v>
      </c>
      <c r="DG5" s="88">
        <f t="shared" si="68"/>
        <v>2200</v>
      </c>
      <c r="DH5" s="88">
        <f t="shared" si="68"/>
        <v>2200</v>
      </c>
      <c r="DI5" s="88">
        <f t="shared" si="68"/>
        <v>2200</v>
      </c>
      <c r="DJ5" s="88">
        <f t="shared" si="68"/>
        <v>2200</v>
      </c>
      <c r="DK5" s="88">
        <f t="shared" si="68"/>
        <v>2200</v>
      </c>
      <c r="DL5" s="88">
        <f t="shared" si="68"/>
        <v>2200</v>
      </c>
      <c r="DM5" s="88">
        <f t="shared" si="68"/>
        <v>2200</v>
      </c>
      <c r="DN5" s="88">
        <f t="shared" si="68"/>
        <v>2200</v>
      </c>
      <c r="DO5" s="88">
        <f t="shared" si="68"/>
        <v>2200</v>
      </c>
      <c r="DP5" s="88">
        <f t="shared" si="68"/>
        <v>2200</v>
      </c>
      <c r="DQ5" s="88">
        <f t="shared" si="68"/>
        <v>2200</v>
      </c>
      <c r="DR5" s="88">
        <f t="shared" si="68"/>
        <v>2200</v>
      </c>
      <c r="DS5" s="88">
        <f t="shared" si="68"/>
        <v>2200</v>
      </c>
      <c r="DT5" s="88">
        <f t="shared" si="68"/>
        <v>2200</v>
      </c>
      <c r="DU5" s="88"/>
      <c r="DV5" s="88"/>
      <c r="DW5" s="88"/>
      <c r="DX5" s="88"/>
      <c r="DY5" s="88"/>
      <c r="DZ5" s="88"/>
      <c r="EA5" s="88"/>
      <c r="EB5" s="88"/>
      <c r="EC5" s="88"/>
      <c r="ED5" s="88"/>
    </row>
    <row r="6" spans="1:135" x14ac:dyDescent="0.3">
      <c r="A6" s="1" t="s">
        <v>6</v>
      </c>
      <c r="B6" s="8">
        <f>Laskuri!$D$24</f>
        <v>2052.6745452980863</v>
      </c>
      <c r="C6" s="8">
        <f>Laskuri!$D$24</f>
        <v>2052.6745452980863</v>
      </c>
      <c r="D6" s="8">
        <f>Laskuri!$D$24</f>
        <v>2052.6745452980863</v>
      </c>
      <c r="E6" s="8">
        <f>Laskuri!$D$24</f>
        <v>2052.6745452980863</v>
      </c>
      <c r="F6" s="8">
        <f>Laskuri!$D$24</f>
        <v>2052.6745452980863</v>
      </c>
      <c r="G6" s="8">
        <f>Laskuri!$D$24</f>
        <v>2052.6745452980863</v>
      </c>
      <c r="H6" s="8">
        <f>Laskuri!$D$24</f>
        <v>2052.6745452980863</v>
      </c>
      <c r="I6" s="8">
        <f>Laskuri!$D$24</f>
        <v>2052.6745452980863</v>
      </c>
      <c r="J6" s="8">
        <f>Laskuri!$D$24</f>
        <v>2052.6745452980863</v>
      </c>
      <c r="K6" s="8">
        <f>Laskuri!$D$24</f>
        <v>2052.6745452980863</v>
      </c>
      <c r="L6" s="8">
        <f>Laskuri!$D$24</f>
        <v>2052.6745452980863</v>
      </c>
      <c r="M6" s="8">
        <f>Laskuri!$D$24</f>
        <v>2052.6745452980863</v>
      </c>
      <c r="N6" s="8">
        <f>Laskuri!$D$24</f>
        <v>2052.6745452980863</v>
      </c>
      <c r="O6" s="8">
        <f>Laskuri!$D$24</f>
        <v>2052.6745452980863</v>
      </c>
      <c r="P6" s="8">
        <f>Laskuri!$D$24</f>
        <v>2052.6745452980863</v>
      </c>
      <c r="Q6" s="8">
        <f>Laskuri!$D$24</f>
        <v>2052.6745452980863</v>
      </c>
      <c r="R6" s="8">
        <f>Laskuri!$D$24</f>
        <v>2052.6745452980863</v>
      </c>
      <c r="S6" s="8">
        <f>Laskuri!$D$24</f>
        <v>2052.6745452980863</v>
      </c>
      <c r="T6" s="8">
        <f>Laskuri!$D$24</f>
        <v>2052.6745452980863</v>
      </c>
      <c r="U6" s="8">
        <f>Laskuri!$D$24</f>
        <v>2052.6745452980863</v>
      </c>
      <c r="V6" s="8">
        <f>Laskuri!$D$24</f>
        <v>2052.6745452980863</v>
      </c>
      <c r="W6" s="8">
        <f>Laskuri!$D$24</f>
        <v>2052.6745452980863</v>
      </c>
      <c r="X6" s="8">
        <f>Laskuri!$D$24</f>
        <v>2052.6745452980863</v>
      </c>
      <c r="Y6" s="8">
        <f>Laskuri!$D$24</f>
        <v>2052.6745452980863</v>
      </c>
      <c r="Z6" s="8">
        <f>Laskuri!$D$24</f>
        <v>2052.6745452980863</v>
      </c>
      <c r="AA6" s="8">
        <f>Laskuri!$D$24</f>
        <v>2052.6745452980863</v>
      </c>
      <c r="AB6" s="8">
        <f>Laskuri!$D$24</f>
        <v>2052.6745452980863</v>
      </c>
      <c r="AC6" s="8">
        <f>Laskuri!$D$24</f>
        <v>2052.6745452980863</v>
      </c>
      <c r="AD6" s="8">
        <f>Laskuri!$D$24</f>
        <v>2052.6745452980863</v>
      </c>
      <c r="AE6" s="8">
        <f>Laskuri!$D$24</f>
        <v>2052.6745452980863</v>
      </c>
      <c r="AF6" s="8">
        <f>Laskuri!$D$24</f>
        <v>2052.6745452980863</v>
      </c>
      <c r="AG6" s="8">
        <f>Laskuri!$D$24</f>
        <v>2052.6745452980863</v>
      </c>
      <c r="AH6" s="8">
        <f>Laskuri!$D$24</f>
        <v>2052.6745452980863</v>
      </c>
      <c r="AI6" s="8">
        <f>Laskuri!$D$24</f>
        <v>2052.6745452980863</v>
      </c>
      <c r="AJ6" s="8">
        <f>Laskuri!$D$24</f>
        <v>2052.6745452980863</v>
      </c>
      <c r="AK6" s="8">
        <f>Laskuri!$D$24</f>
        <v>2052.6745452980863</v>
      </c>
      <c r="AL6" s="8">
        <f>Laskuri!$D$24</f>
        <v>2052.6745452980863</v>
      </c>
      <c r="AM6" s="8">
        <f>Laskuri!$D$24</f>
        <v>2052.6745452980863</v>
      </c>
      <c r="AN6" s="8">
        <f>Laskuri!$D$24</f>
        <v>2052.6745452980863</v>
      </c>
      <c r="AO6" s="8">
        <f>Laskuri!$D$24</f>
        <v>2052.6745452980863</v>
      </c>
      <c r="AP6" s="8">
        <f>Laskuri!$D$24</f>
        <v>2052.6745452980863</v>
      </c>
      <c r="AQ6" s="8">
        <f>Laskuri!$D$24</f>
        <v>2052.6745452980863</v>
      </c>
      <c r="AR6" s="8">
        <f>Laskuri!$D$24</f>
        <v>2052.6745452980863</v>
      </c>
      <c r="AS6" s="8">
        <f>Laskuri!$D$24</f>
        <v>2052.6745452980863</v>
      </c>
      <c r="AT6" s="8">
        <f>Laskuri!$D$24</f>
        <v>2052.6745452980863</v>
      </c>
      <c r="AU6" s="8">
        <f>Laskuri!$D$24</f>
        <v>2052.6745452980863</v>
      </c>
      <c r="AV6" s="8">
        <f>Laskuri!$D$24</f>
        <v>2052.6745452980863</v>
      </c>
      <c r="AW6" s="8">
        <f>Laskuri!$D$24</f>
        <v>2052.6745452980863</v>
      </c>
      <c r="AX6" s="8">
        <f>Laskuri!$D$24</f>
        <v>2052.6745452980863</v>
      </c>
      <c r="AY6" s="8">
        <f>Laskuri!$D$24</f>
        <v>2052.6745452980863</v>
      </c>
      <c r="AZ6" s="8">
        <f>Laskuri!$D$24</f>
        <v>2052.6745452980863</v>
      </c>
      <c r="BA6" s="8">
        <f>Laskuri!$D$24</f>
        <v>2052.6745452980863</v>
      </c>
      <c r="BB6" s="8">
        <f>Laskuri!$D$24</f>
        <v>2052.6745452980863</v>
      </c>
      <c r="BC6" s="8">
        <f>Laskuri!$D$24</f>
        <v>2052.6745452980863</v>
      </c>
      <c r="BD6" s="8">
        <f>Laskuri!$D$24</f>
        <v>2052.6745452980863</v>
      </c>
      <c r="BE6" s="8">
        <f>Laskuri!$D$24</f>
        <v>2052.6745452980863</v>
      </c>
      <c r="BF6" s="8">
        <f>Laskuri!$D$24</f>
        <v>2052.6745452980863</v>
      </c>
      <c r="BG6" s="8">
        <f>Laskuri!$D$24</f>
        <v>2052.6745452980863</v>
      </c>
      <c r="BH6" s="8">
        <f>Laskuri!$D$24</f>
        <v>2052.6745452980863</v>
      </c>
      <c r="BI6" s="8">
        <f>Laskuri!$D$24</f>
        <v>2052.6745452980863</v>
      </c>
      <c r="BJ6" s="8">
        <f>Laskuri!$D$24</f>
        <v>2052.6745452980863</v>
      </c>
      <c r="BK6" s="8">
        <f>Laskuri!$D$24</f>
        <v>2052.6745452980863</v>
      </c>
      <c r="BL6" s="8">
        <f>Laskuri!$D$24</f>
        <v>2052.6745452980863</v>
      </c>
      <c r="BM6" s="8">
        <f>Laskuri!$D$24</f>
        <v>2052.6745452980863</v>
      </c>
      <c r="BN6" s="8">
        <f>Laskuri!$D$24</f>
        <v>2052.6745452980863</v>
      </c>
      <c r="BO6" s="8">
        <f>Laskuri!$D$24</f>
        <v>2052.6745452980863</v>
      </c>
      <c r="BP6" s="8">
        <f>Laskuri!$D$24</f>
        <v>2052.6745452980863</v>
      </c>
      <c r="BQ6" s="8">
        <f>Laskuri!$D$24</f>
        <v>2052.6745452980863</v>
      </c>
      <c r="BR6" s="8">
        <f>Laskuri!$D$24</f>
        <v>2052.6745452980863</v>
      </c>
      <c r="BS6" s="8">
        <f>Laskuri!$D$24</f>
        <v>2052.6745452980863</v>
      </c>
      <c r="BT6" s="8">
        <f>Laskuri!$D$24</f>
        <v>2052.6745452980863</v>
      </c>
      <c r="BU6" s="8">
        <f>Laskuri!$D$24</f>
        <v>2052.6745452980863</v>
      </c>
      <c r="BV6" s="8">
        <f>Laskuri!$D$24</f>
        <v>2052.6745452980863</v>
      </c>
      <c r="BW6" s="8">
        <f>Laskuri!$D$24</f>
        <v>2052.6745452980863</v>
      </c>
      <c r="BX6" s="8">
        <f>Laskuri!$D$24</f>
        <v>2052.6745452980863</v>
      </c>
      <c r="BY6" s="8">
        <f>Laskuri!$D$24</f>
        <v>2052.6745452980863</v>
      </c>
      <c r="BZ6" s="8">
        <f>Laskuri!$D$24</f>
        <v>2052.6745452980863</v>
      </c>
      <c r="CA6" s="8">
        <f>Laskuri!$D$24</f>
        <v>2052.6745452980863</v>
      </c>
      <c r="CB6" s="8">
        <f>Laskuri!$D$24</f>
        <v>2052.6745452980863</v>
      </c>
      <c r="CC6" s="8">
        <f>Laskuri!$D$24</f>
        <v>2052.6745452980863</v>
      </c>
      <c r="CD6" s="8">
        <f>Laskuri!$D$24</f>
        <v>2052.6745452980863</v>
      </c>
      <c r="CE6" s="8">
        <f>Laskuri!$D$24</f>
        <v>2052.6745452980863</v>
      </c>
      <c r="CF6" s="8">
        <f>Laskuri!$D$24</f>
        <v>2052.6745452980863</v>
      </c>
      <c r="CG6" s="8">
        <f>Laskuri!$D$24</f>
        <v>2052.6745452980863</v>
      </c>
      <c r="CH6" s="8">
        <f>Laskuri!$D$24</f>
        <v>2052.6745452980863</v>
      </c>
      <c r="CI6" s="8">
        <f>Laskuri!$D$24</f>
        <v>2052.6745452980863</v>
      </c>
      <c r="CJ6" s="8">
        <f>Laskuri!$D$24</f>
        <v>2052.6745452980863</v>
      </c>
      <c r="CK6" s="8">
        <f>Laskuri!$D$24</f>
        <v>2052.6745452980863</v>
      </c>
      <c r="CL6" s="8">
        <f>Laskuri!$D$24</f>
        <v>2052.6745452980863</v>
      </c>
      <c r="CM6" s="8">
        <f>Laskuri!$D$24</f>
        <v>2052.6745452980863</v>
      </c>
      <c r="CN6" s="8">
        <f>Laskuri!$D$24</f>
        <v>2052.6745452980863</v>
      </c>
      <c r="CO6" s="8">
        <f>Laskuri!$D$24</f>
        <v>2052.6745452980863</v>
      </c>
      <c r="CP6" s="8">
        <f>Laskuri!$D$24</f>
        <v>2052.6745452980863</v>
      </c>
      <c r="CQ6" s="8">
        <f>Laskuri!$D$24</f>
        <v>2052.6745452980863</v>
      </c>
      <c r="CR6" s="8">
        <f>Laskuri!$D$24</f>
        <v>2052.6745452980863</v>
      </c>
      <c r="CS6" s="8">
        <f>Laskuri!$D$24</f>
        <v>2052.6745452980863</v>
      </c>
      <c r="CT6" s="8">
        <f>Laskuri!$D$24</f>
        <v>2052.6745452980863</v>
      </c>
      <c r="CU6" s="8">
        <f>Laskuri!$D$24</f>
        <v>2052.6745452980863</v>
      </c>
      <c r="CV6" s="8">
        <f>Laskuri!$D$24</f>
        <v>2052.6745452980863</v>
      </c>
      <c r="CW6" s="8">
        <f>Laskuri!$D$24</f>
        <v>2052.6745452980863</v>
      </c>
      <c r="CX6" s="8">
        <f>Laskuri!$D$24</f>
        <v>2052.6745452980863</v>
      </c>
      <c r="CY6" s="8">
        <f>Laskuri!$D$24</f>
        <v>2052.6745452980863</v>
      </c>
      <c r="CZ6" s="8">
        <f>Laskuri!$D$24</f>
        <v>2052.6745452980863</v>
      </c>
      <c r="DA6" s="8">
        <f>Laskuri!$D$24</f>
        <v>2052.6745452980863</v>
      </c>
      <c r="DB6" s="8">
        <f>Laskuri!$D$24</f>
        <v>2052.6745452980863</v>
      </c>
      <c r="DC6" s="8">
        <f>Laskuri!$D$24</f>
        <v>2052.6745452980863</v>
      </c>
      <c r="DD6" s="8">
        <f>Laskuri!$D$24</f>
        <v>2052.6745452980863</v>
      </c>
      <c r="DE6" s="8">
        <f>Laskuri!$D$24</f>
        <v>2052.6745452980863</v>
      </c>
      <c r="DF6" s="8">
        <f>Laskuri!$D$24</f>
        <v>2052.6745452980863</v>
      </c>
      <c r="DG6" s="8">
        <f>Laskuri!$D$24</f>
        <v>2052.6745452980863</v>
      </c>
      <c r="DH6" s="8">
        <f>Laskuri!$D$24</f>
        <v>2052.6745452980863</v>
      </c>
      <c r="DI6" s="8">
        <f>Laskuri!$D$24</f>
        <v>2052.6745452980863</v>
      </c>
      <c r="DJ6" s="8">
        <f>Laskuri!$D$24</f>
        <v>2052.6745452980863</v>
      </c>
      <c r="DK6" s="8">
        <f>Laskuri!$D$24</f>
        <v>2052.6745452980863</v>
      </c>
      <c r="DL6" s="8">
        <f>Laskuri!$D$24</f>
        <v>2052.6745452980863</v>
      </c>
      <c r="DM6" s="8">
        <f>Laskuri!$D$24</f>
        <v>2052.6745452980863</v>
      </c>
      <c r="DN6" s="8">
        <f>Laskuri!$D$24</f>
        <v>2052.6745452980863</v>
      </c>
      <c r="DO6" s="8">
        <f>Laskuri!$D$24</f>
        <v>2052.6745452980863</v>
      </c>
      <c r="DP6" s="8">
        <f>Laskuri!$D$24</f>
        <v>2052.6745452980863</v>
      </c>
      <c r="DQ6" s="8">
        <f>Laskuri!$D$24</f>
        <v>2052.6745452980863</v>
      </c>
      <c r="DR6" s="8">
        <f>Laskuri!$D$24</f>
        <v>2052.6745452980863</v>
      </c>
      <c r="DS6" s="8">
        <f>Laskuri!$D$24</f>
        <v>2052.6745452980863</v>
      </c>
      <c r="DT6" s="8">
        <f>Laskuri!$D$24</f>
        <v>2052.6745452980863</v>
      </c>
      <c r="DU6" s="8"/>
      <c r="DV6" s="8"/>
      <c r="DW6" s="8"/>
      <c r="DX6" s="8"/>
      <c r="DY6" s="8"/>
      <c r="DZ6" s="8"/>
      <c r="EA6" s="8"/>
      <c r="EB6" s="8"/>
      <c r="EC6" s="8"/>
      <c r="ED6" s="8"/>
    </row>
    <row r="7" spans="1:135" x14ac:dyDescent="0.3">
      <c r="A7" s="1" t="s">
        <v>87</v>
      </c>
      <c r="B7" s="8">
        <f>B78</f>
        <v>15000</v>
      </c>
      <c r="C7" s="99">
        <f>IF(C78=0,-FV(Laskuri!$C$5/12,1,B5,B7,1),C78)</f>
        <v>17307.500000000033</v>
      </c>
      <c r="D7" s="99">
        <f>IF(D78=0,-FV(Laskuri!$C$5/12,1,C5,C7,1),D78)</f>
        <v>19629.421875000065</v>
      </c>
      <c r="E7" s="99">
        <f>IF(E78=0,-FV(Laskuri!$C$5/12,1,D5,D7,1),E78)</f>
        <v>21965.855761718849</v>
      </c>
      <c r="F7" s="99">
        <f>IF(F78=0,-FV(Laskuri!$C$5/12,1,E5,E7,1),F78)</f>
        <v>24316.892360229627</v>
      </c>
      <c r="G7" s="99">
        <f>IF(G78=0,-FV(Laskuri!$C$5/12,1,F5,F7,1),G78)</f>
        <v>26682.622937481097</v>
      </c>
      <c r="H7" s="99">
        <f>IF(H78=0,-FV(Laskuri!$C$5/12,1,G5,G7,1),H78)</f>
        <v>29063.139330840389</v>
      </c>
      <c r="I7" s="99">
        <f>IF(I78=0,-FV(Laskuri!$C$5/12,1,H5,H7,1),I78)</f>
        <v>31458.533951658177</v>
      </c>
      <c r="J7" s="99">
        <f>IF(J78=0,-FV(Laskuri!$C$5/12,1,I5,I7,1),J78)</f>
        <v>33868.899788856077</v>
      </c>
      <c r="K7" s="99">
        <f>IF(K78=0,-FV(Laskuri!$C$5/12,1,J5,J7,1),K78)</f>
        <v>36294.330412536459</v>
      </c>
      <c r="L7" s="99">
        <f>IF(L78=0,-FV(Laskuri!$C$5/12,1,K5,K7,1),L78)</f>
        <v>38734.919977614845</v>
      </c>
      <c r="M7" s="99">
        <f>IF(M78=0,-FV(Laskuri!$C$5/12,1,L5,L7,1),M78)</f>
        <v>41190.76322747497</v>
      </c>
      <c r="N7" s="99">
        <f>IF(N78=0,-FV(Laskuri!$C$5/12,1,M5,M7,1),N78)</f>
        <v>43661.955497646719</v>
      </c>
      <c r="O7" s="99">
        <f>IF(O78=0,-FV(Laskuri!$C$5/12,1,N5,N7,1),O78)</f>
        <v>46148.592719507047</v>
      </c>
      <c r="P7" s="99">
        <f>IF(P78=0,-FV(Laskuri!$C$5/12,1,O5,O7,1),P78)</f>
        <v>48650.771424004</v>
      </c>
      <c r="Q7" s="99">
        <f>IF(Q78=0,-FV(Laskuri!$C$5/12,1,P5,P7,1),Q78)</f>
        <v>51168.588745404057</v>
      </c>
      <c r="R7" s="99">
        <f>IF(R78=0,-FV(Laskuri!$C$5/12,1,Q5,Q7,1),R78)</f>
        <v>53702.142425062862</v>
      </c>
      <c r="S7" s="99">
        <f>IF(S78=0,-FV(Laskuri!$C$5/12,1,R5,R7,1),S78)</f>
        <v>56251.530815219536</v>
      </c>
      <c r="T7" s="99">
        <f>IF(T78=0,-FV(Laskuri!$C$5/12,1,S5,S7,1),T78)</f>
        <v>58816.852882814695</v>
      </c>
      <c r="U7" s="99">
        <f>IF(U78=0,-FV(Laskuri!$C$5/12,1,T5,T7,1),U78)</f>
        <v>61398.20821333232</v>
      </c>
      <c r="V7" s="99">
        <f>IF(V78=0,-FV(Laskuri!$C$5/12,1,U5,U7,1),V78)</f>
        <v>63995.697014665682</v>
      </c>
      <c r="W7" s="99">
        <f>IF(W78=0,-FV(Laskuri!$C$5/12,1,V5,V7,1),W78)</f>
        <v>66609.420121007381</v>
      </c>
      <c r="X7" s="99">
        <f>IF(X78=0,-FV(Laskuri!$C$5/12,1,W5,W7,1),X78)</f>
        <v>69239.478996763719</v>
      </c>
      <c r="Y7" s="99">
        <f>IF(Y78=0,-FV(Laskuri!$C$5/12,1,X5,X7,1),Y78)</f>
        <v>71885.975740493523</v>
      </c>
      <c r="Z7" s="99">
        <f>IF(Z78=0,-FV(Laskuri!$C$5/12,1,Y5,Y7,1),Z78)</f>
        <v>74549.013088871638</v>
      </c>
      <c r="AA7" s="99">
        <f>IF(AA78=0,-FV(Laskuri!$C$5/12,1,Z5,Z7,1),AA78)</f>
        <v>77228.694420677115</v>
      </c>
      <c r="AB7" s="99">
        <f>IF(AB78=0,-FV(Laskuri!$C$5/12,1,AA5,AA7,1),AB78)</f>
        <v>79925.123760806382</v>
      </c>
      <c r="AC7" s="99">
        <f>IF(AC78=0,-FV(Laskuri!$C$5/12,1,AB5,AB7,1),AC78)</f>
        <v>82638.405784311457</v>
      </c>
      <c r="AD7" s="99">
        <f>IF(AD78=0,-FV(Laskuri!$C$5/12,1,AC5,AC7,1),AD78)</f>
        <v>85368.64582046344</v>
      </c>
      <c r="AE7" s="99">
        <f>IF(AE78=0,-FV(Laskuri!$C$5/12,1,AD5,AD7,1),AE78)</f>
        <v>88115.949856841369</v>
      </c>
      <c r="AF7" s="99">
        <f>IF(AF78=0,-FV(Laskuri!$C$5/12,1,AE5,AE7,1),AF78)</f>
        <v>90880.424543446657</v>
      </c>
      <c r="AG7" s="99">
        <f>IF(AG78=0,-FV(Laskuri!$C$5/12,1,AF5,AF7,1),AG78)</f>
        <v>93662.177196843229</v>
      </c>
      <c r="AH7" s="99">
        <f>IF(AH78=0,-FV(Laskuri!$C$5/12,1,AG5,AG7,1),AH78)</f>
        <v>96461.315804323531</v>
      </c>
      <c r="AI7" s="99">
        <f>IF(AI78=0,-FV(Laskuri!$C$5/12,1,AH5,AH7,1),AI78)</f>
        <v>99277.949028100586</v>
      </c>
      <c r="AJ7" s="99">
        <f>IF(AJ78=0,-FV(Laskuri!$C$5/12,1,AI5,AI7,1),AJ78)</f>
        <v>102112.18620952625</v>
      </c>
      <c r="AK7" s="99">
        <f>IF(AK78=0,-FV(Laskuri!$C$5/12,1,AJ5,AJ7,1),AK78)</f>
        <v>104964.13737333582</v>
      </c>
      <c r="AL7" s="99">
        <f>IF(AL78=0,-FV(Laskuri!$C$5/12,1,AK5,AK7,1),AL78)</f>
        <v>107833.91323191921</v>
      </c>
      <c r="AM7" s="99">
        <f>IF(AM78=0,-FV(Laskuri!$C$5/12,1,AL5,AL7,1),AM78)</f>
        <v>110721.62518961875</v>
      </c>
      <c r="AN7" s="99">
        <f>IF(AN78=0,-FV(Laskuri!$C$5/12,1,AM5,AM7,1),AN78)</f>
        <v>113627.3853470539</v>
      </c>
      <c r="AO7" s="99">
        <f>IF(AO78=0,-FV(Laskuri!$C$5/12,1,AN5,AN7,1),AO78)</f>
        <v>116551.30650547303</v>
      </c>
      <c r="AP7" s="99">
        <f>IF(AP78=0,-FV(Laskuri!$C$5/12,1,AO5,AO7,1),AP78)</f>
        <v>119493.50217113228</v>
      </c>
      <c r="AQ7" s="99">
        <f>IF(AQ78=0,-FV(Laskuri!$C$5/12,1,AP5,AP7,1),AQ78)</f>
        <v>122454.0865597019</v>
      </c>
      <c r="AR7" s="99">
        <f>IF(AR78=0,-FV(Laskuri!$C$5/12,1,AQ5,AQ7,1),AR78)</f>
        <v>125433.17460070008</v>
      </c>
      <c r="AS7" s="99">
        <f>IF(AS78=0,-FV(Laskuri!$C$5/12,1,AR5,AR7,1),AS78)</f>
        <v>128430.88194195449</v>
      </c>
      <c r="AT7" s="99">
        <f>IF(AT78=0,-FV(Laskuri!$C$5/12,1,AS5,AS7,1),AT78)</f>
        <v>131447.32495409175</v>
      </c>
      <c r="AU7" s="99">
        <f>IF(AU78=0,-FV(Laskuri!$C$5/12,1,AT5,AT7,1),AU78)</f>
        <v>134482.62073505486</v>
      </c>
      <c r="AV7" s="99">
        <f>IF(AV78=0,-FV(Laskuri!$C$5/12,1,AU5,AU7,1),AV78)</f>
        <v>137536.887114649</v>
      </c>
      <c r="AW7" s="99">
        <f>IF(AW78=0,-FV(Laskuri!$C$5/12,1,AV5,AV7,1),AW78)</f>
        <v>140610.24265911558</v>
      </c>
      <c r="AX7" s="99">
        <f>IF(AX78=0,-FV(Laskuri!$C$5/12,1,AW5,AW7,1),AX78)</f>
        <v>143702.8066757351</v>
      </c>
      <c r="AY7" s="99">
        <f>IF(AY78=0,-FV(Laskuri!$C$5/12,1,AX5,AX7,1),AY78)</f>
        <v>146814.69921745849</v>
      </c>
      <c r="AZ7" s="99">
        <f>IF(AZ78=0,-FV(Laskuri!$C$5/12,1,AY5,AY7,1),AZ78)</f>
        <v>149946.04108756763</v>
      </c>
      <c r="BA7" s="99">
        <f>IF(BA78=0,-FV(Laskuri!$C$5/12,1,AZ5,AZ7,1),BA78)</f>
        <v>153096.95384436497</v>
      </c>
      <c r="BB7" s="99">
        <f>IF(BB78=0,-FV(Laskuri!$C$5/12,1,BA5,BA7,1),BB78)</f>
        <v>156267.55980589229</v>
      </c>
      <c r="BC7" s="99">
        <f>IF(BC78=0,-FV(Laskuri!$C$5/12,1,BB5,BB7,1),BC78)</f>
        <v>159457.98205467916</v>
      </c>
      <c r="BD7" s="99">
        <f>IF(BD78=0,-FV(Laskuri!$C$5/12,1,BC5,BC7,1),BD78)</f>
        <v>162668.34444252096</v>
      </c>
      <c r="BE7" s="99">
        <f>IF(BE78=0,-FV(Laskuri!$C$5/12,1,BD5,BD7,1),BE78)</f>
        <v>165898.77159528676</v>
      </c>
      <c r="BF7" s="99">
        <f>IF(BF78=0,-FV(Laskuri!$C$5/12,1,BE5,BE7,1),BF78)</f>
        <v>169149.38891775734</v>
      </c>
      <c r="BG7" s="99">
        <f>IF(BG78=0,-FV(Laskuri!$C$5/12,1,BF5,BF7,1),BG78)</f>
        <v>172420.32259849337</v>
      </c>
      <c r="BH7" s="99">
        <f>IF(BH78=0,-FV(Laskuri!$C$5/12,1,BG5,BG7,1),BH78)</f>
        <v>175711.69961473398</v>
      </c>
      <c r="BI7" s="99">
        <f>IF(BI78=0,-FV(Laskuri!$C$5/12,1,BH5,BH7,1),BI78)</f>
        <v>179023.6477373261</v>
      </c>
      <c r="BJ7" s="99">
        <f>IF(BJ78=0,-FV(Laskuri!$C$5/12,1,BI5,BI7,1),BJ78)</f>
        <v>182356.29553568445</v>
      </c>
      <c r="BK7" s="99">
        <f>IF(BK78=0,-FV(Laskuri!$C$5/12,1,BJ5,BJ7,1),BK78)</f>
        <v>185709.77238278251</v>
      </c>
      <c r="BL7" s="99">
        <f>IF(BL78=0,-FV(Laskuri!$C$5/12,1,BK5,BK7,1),BL78)</f>
        <v>189084.20846017494</v>
      </c>
      <c r="BM7" s="99">
        <f>IF(BM78=0,-FV(Laskuri!$C$5/12,1,BL5,BL7,1),BM78)</f>
        <v>192479.73476305106</v>
      </c>
      <c r="BN7" s="99">
        <f>IF(BN78=0,-FV(Laskuri!$C$5/12,1,BM5,BM7,1),BN78)</f>
        <v>195896.48310532019</v>
      </c>
      <c r="BO7" s="99">
        <f>IF(BO78=0,-FV(Laskuri!$C$5/12,1,BN5,BN7,1),BO78)</f>
        <v>199334.58612472849</v>
      </c>
      <c r="BP7" s="99">
        <f>IF(BP78=0,-FV(Laskuri!$C$5/12,1,BO5,BO7,1),BP78)</f>
        <v>202794.1772880081</v>
      </c>
      <c r="BQ7" s="99">
        <f>IF(BQ78=0,-FV(Laskuri!$C$5/12,1,BP5,BP7,1),BQ78)</f>
        <v>206275.3908960582</v>
      </c>
      <c r="BR7" s="99">
        <f>IF(BR78=0,-FV(Laskuri!$C$5/12,1,BQ5,BQ7,1),BR78)</f>
        <v>209778.36208915862</v>
      </c>
      <c r="BS7" s="99">
        <f>IF(BS78=0,-FV(Laskuri!$C$5/12,1,BR5,BR7,1),BS78)</f>
        <v>213303.22685221591</v>
      </c>
      <c r="BT7" s="99">
        <f>IF(BT78=0,-FV(Laskuri!$C$5/12,1,BS5,BS7,1),BT78)</f>
        <v>216850.1220200423</v>
      </c>
      <c r="BU7" s="99">
        <f>IF(BU78=0,-FV(Laskuri!$C$5/12,1,BT5,BT7,1),BU78)</f>
        <v>220419.1852826676</v>
      </c>
      <c r="BV7" s="99">
        <f>IF(BV78=0,-FV(Laskuri!$C$5/12,1,BU5,BU7,1),BV78)</f>
        <v>224010.55519068433</v>
      </c>
      <c r="BW7" s="99">
        <f>IF(BW78=0,-FV(Laskuri!$C$5/12,1,BV5,BV7,1),BW78)</f>
        <v>227624.37116062615</v>
      </c>
      <c r="BX7" s="99">
        <f>IF(BX78=0,-FV(Laskuri!$C$5/12,1,BW5,BW7,1),BX78)</f>
        <v>231260.7734803801</v>
      </c>
      <c r="BY7" s="99">
        <f>IF(BY78=0,-FV(Laskuri!$C$5/12,1,BX5,BX7,1),BY78)</f>
        <v>234919.90331463254</v>
      </c>
      <c r="BZ7" s="99">
        <f>IF(BZ78=0,-FV(Laskuri!$C$5/12,1,BY5,BY7,1),BZ78)</f>
        <v>238601.90271034904</v>
      </c>
      <c r="CA7" s="99">
        <f>IF(CA78=0,-FV(Laskuri!$C$5/12,1,BZ5,BZ7,1),CA78)</f>
        <v>242306.91460228877</v>
      </c>
      <c r="CB7" s="99">
        <f>IF(CB78=0,-FV(Laskuri!$C$5/12,1,CA5,CA7,1),CB78)</f>
        <v>246035.08281855311</v>
      </c>
      <c r="CC7" s="99">
        <f>IF(CC78=0,-FV(Laskuri!$C$5/12,1,CB5,CB7,1),CC78)</f>
        <v>249786.55208616913</v>
      </c>
      <c r="CD7" s="99">
        <f>IF(CD78=0,-FV(Laskuri!$C$5/12,1,CC5,CC7,1),CD78)</f>
        <v>253561.46803670775</v>
      </c>
      <c r="CE7" s="99">
        <f>IF(CE78=0,-FV(Laskuri!$C$5/12,1,CD5,CD7,1),CE78)</f>
        <v>257359.97721193722</v>
      </c>
      <c r="CF7" s="99">
        <f>IF(CF78=0,-FV(Laskuri!$C$5/12,1,CE5,CE7,1),CF78)</f>
        <v>261182.22706951189</v>
      </c>
      <c r="CG7" s="99">
        <f>IF(CG78=0,-FV(Laskuri!$C$5/12,1,CF5,CF7,1),CG78)</f>
        <v>265028.3659886964</v>
      </c>
      <c r="CH7" s="99">
        <f>IF(CH78=0,-FV(Laskuri!$C$5/12,1,CG5,CG7,1),CH78)</f>
        <v>268898.54327612586</v>
      </c>
      <c r="CI7" s="99">
        <f>IF(CI78=0,-FV(Laskuri!$C$5/12,1,CH5,CH7,1),CI78)</f>
        <v>272792.9091716017</v>
      </c>
      <c r="CJ7" s="99">
        <f>IF(CJ78=0,-FV(Laskuri!$C$5/12,1,CI5,CI7,1),CJ78)</f>
        <v>276711.61485392431</v>
      </c>
      <c r="CK7" s="99">
        <f>IF(CK78=0,-FV(Laskuri!$C$5/12,1,CJ5,CJ7,1),CK78)</f>
        <v>280654.81244676141</v>
      </c>
      <c r="CL7" s="99">
        <f>IF(CL78=0,-FV(Laskuri!$C$5/12,1,CK5,CK7,1),CL78)</f>
        <v>284622.65502455377</v>
      </c>
      <c r="CM7" s="99">
        <f>IF(CM78=0,-FV(Laskuri!$C$5/12,1,CL5,CL7,1),CM78)</f>
        <v>288615.2966184573</v>
      </c>
      <c r="CN7" s="99">
        <f>IF(CN78=0,-FV(Laskuri!$C$5/12,1,CM5,CM7,1),CN78)</f>
        <v>292632.89222232276</v>
      </c>
      <c r="CO7" s="99">
        <f>IF(CO78=0,-FV(Laskuri!$C$5/12,1,CN5,CN7,1),CO78)</f>
        <v>296675.59779871238</v>
      </c>
      <c r="CP7" s="99">
        <f>IF(CP78=0,-FV(Laskuri!$C$5/12,1,CO5,CO7,1),CP78)</f>
        <v>300743.57028495439</v>
      </c>
      <c r="CQ7" s="99">
        <f>IF(CQ78=0,-FV(Laskuri!$C$5/12,1,CP5,CP7,1),CQ78)</f>
        <v>304836.96759923542</v>
      </c>
      <c r="CR7" s="99">
        <f>IF(CR78=0,-FV(Laskuri!$C$5/12,1,CQ5,CQ7,1),CR78)</f>
        <v>308955.94864673074</v>
      </c>
      <c r="CS7" s="99">
        <f>IF(CS78=0,-FV(Laskuri!$C$5/12,1,CR5,CR7,1),CS78)</f>
        <v>313100.67332577292</v>
      </c>
      <c r="CT7" s="99">
        <f>IF(CT78=0,-FV(Laskuri!$C$5/12,1,CS5,CS7,1),CT78)</f>
        <v>317271.3025340591</v>
      </c>
      <c r="CU7" s="99">
        <f>IF(CU78=0,-FV(Laskuri!$C$5/12,1,CT5,CT7,1),CU78)</f>
        <v>321467.99817489705</v>
      </c>
      <c r="CV7" s="99">
        <f>IF(CV78=0,-FV(Laskuri!$C$5/12,1,CU5,CU7,1),CV78)</f>
        <v>325690.92316349025</v>
      </c>
      <c r="CW7" s="99">
        <f>IF(CW78=0,-FV(Laskuri!$C$5/12,1,CV5,CV7,1),CW78)</f>
        <v>329940.24143326213</v>
      </c>
      <c r="CX7" s="99">
        <f>IF(CX78=0,-FV(Laskuri!$C$5/12,1,CW5,CW7,1),CX78)</f>
        <v>334216.11794222012</v>
      </c>
      <c r="CY7" s="99">
        <f>IF(CY78=0,-FV(Laskuri!$C$5/12,1,CX5,CX7,1),CY78)</f>
        <v>338518.71867935907</v>
      </c>
      <c r="CZ7" s="99">
        <f>IF(CZ78=0,-FV(Laskuri!$C$5/12,1,CY5,CY7,1),CZ78)</f>
        <v>342848.21067110513</v>
      </c>
      <c r="DA7" s="99">
        <f>IF(DA78=0,-FV(Laskuri!$C$5/12,1,CZ5,CZ7,1),DA78)</f>
        <v>347204.7619877996</v>
      </c>
      <c r="DB7" s="99">
        <f>IF(DB78=0,-FV(Laskuri!$C$5/12,1,DA5,DA7,1),DB78)</f>
        <v>351588.54175022343</v>
      </c>
      <c r="DC7" s="99">
        <f>IF(DC78=0,-FV(Laskuri!$C$5/12,1,DB5,DB7,1),DC78)</f>
        <v>355999.72013616242</v>
      </c>
      <c r="DD7" s="99">
        <f>IF(DD78=0,-FV(Laskuri!$C$5/12,1,DC5,DC7,1),DD78)</f>
        <v>360438.46838701353</v>
      </c>
      <c r="DE7" s="99">
        <f>IF(DE78=0,-FV(Laskuri!$C$5/12,1,DD5,DD7,1),DE78)</f>
        <v>364904.95881443244</v>
      </c>
      <c r="DF7" s="99">
        <f>IF(DF78=0,-FV(Laskuri!$C$5/12,1,DE5,DE7,1),DF78)</f>
        <v>369399.36480702274</v>
      </c>
      <c r="DG7" s="99">
        <f>IF(DG78=0,-FV(Laskuri!$C$5/12,1,DF5,DF7,1),DG78)</f>
        <v>373921.86083706672</v>
      </c>
      <c r="DH7" s="99">
        <f>IF(DH78=0,-FV(Laskuri!$C$5/12,1,DG5,DG7,1),DH78)</f>
        <v>378472.62246729847</v>
      </c>
      <c r="DI7" s="99">
        <f>IF(DI78=0,-FV(Laskuri!$C$5/12,1,DH5,DH7,1),DI78)</f>
        <v>383051.8263577192</v>
      </c>
      <c r="DJ7" s="99">
        <f>IF(DJ78=0,-FV(Laskuri!$C$5/12,1,DI5,DI7,1),DJ78)</f>
        <v>387659.65027245501</v>
      </c>
      <c r="DK7" s="99">
        <f>IF(DK78=0,-FV(Laskuri!$C$5/12,1,DJ5,DJ7,1),DK78)</f>
        <v>392296.27308665792</v>
      </c>
      <c r="DL7" s="99">
        <f>IF(DL78=0,-FV(Laskuri!$C$5/12,1,DK5,DK7,1),DL78)</f>
        <v>396961.87479344965</v>
      </c>
      <c r="DM7" s="99">
        <f>IF(DM78=0,-FV(Laskuri!$C$5/12,1,DL5,DL7,1),DM78)</f>
        <v>401656.63651090878</v>
      </c>
      <c r="DN7" s="99">
        <f>IF(DN78=0,-FV(Laskuri!$C$5/12,1,DM5,DM7,1),DN78)</f>
        <v>406380.74048910203</v>
      </c>
      <c r="DO7" s="99">
        <f>IF(DO78=0,-FV(Laskuri!$C$5/12,1,DN5,DN7,1),DO78)</f>
        <v>411134.37011715904</v>
      </c>
      <c r="DP7" s="99">
        <f>IF(DP78=0,-FV(Laskuri!$C$5/12,1,DO5,DO7,1),DP78)</f>
        <v>415917.7099303914</v>
      </c>
      <c r="DQ7" s="99">
        <f>IF(DQ78=0,-FV(Laskuri!$C$5/12,1,DP5,DP7,1),DQ78)</f>
        <v>420730.94561745645</v>
      </c>
      <c r="DR7" s="99">
        <f>IF(DR78=0,-FV(Laskuri!$C$5/12,1,DQ5,DQ7,1),DR78)</f>
        <v>425574.26402756566</v>
      </c>
      <c r="DS7" s="99">
        <f>IF(DS78=0,-FV(Laskuri!$C$5/12,1,DR5,DR7,1),DS78)</f>
        <v>430447.85317773803</v>
      </c>
      <c r="DT7" s="99">
        <f>IF(DT78=0,-FV(Laskuri!$C$5/12,1,DS5,DS7,1),DT78)</f>
        <v>435351.90226009901</v>
      </c>
      <c r="DU7" s="99"/>
      <c r="DV7" s="99"/>
      <c r="DW7" s="99"/>
      <c r="DX7" s="99"/>
      <c r="DY7" s="99"/>
      <c r="DZ7" s="99"/>
      <c r="EA7" s="99"/>
      <c r="EB7" s="99"/>
      <c r="EC7" s="99"/>
      <c r="ED7" s="99"/>
    </row>
    <row r="8" spans="1:135" x14ac:dyDescent="0.3">
      <c r="A8" s="1" t="s">
        <v>86</v>
      </c>
      <c r="B8" s="8">
        <f>PV(Laskuri!$C$5/12,Laskuri!$C$10-C3,Laskuri!$D$24,-B15,1)</f>
        <v>14999.999999997735</v>
      </c>
      <c r="C8" s="8">
        <f>PV(Laskuri!$C$5/12,Laskuri!$C$10-D3,Laskuri!$D$24,-C15,1)</f>
        <v>17159.253761203905</v>
      </c>
      <c r="D8" s="8">
        <f>PV(Laskuri!$C$5/12,Laskuri!$C$10-E3,Laskuri!$D$24,-D15,1)</f>
        <v>19332.002858417662</v>
      </c>
      <c r="E8" s="8">
        <f>PV(Laskuri!$C$5/12,Laskuri!$C$10-F3,Laskuri!$D$24,-E15,1)</f>
        <v>21518.331637489002</v>
      </c>
      <c r="F8" s="8">
        <f>PV(Laskuri!$C$5/12,Laskuri!$C$10-G3,Laskuri!$D$24,-F15,1)</f>
        <v>23718.3249714296</v>
      </c>
      <c r="G8" s="8">
        <f>PV(Laskuri!$C$5/12,Laskuri!$C$10-H3,Laskuri!$D$24,-G15,1)</f>
        <v>25932.068263707122</v>
      </c>
      <c r="H8" s="8">
        <f>PV(Laskuri!$C$5/12,Laskuri!$C$10-I3,Laskuri!$D$24,-H15,1)</f>
        <v>28159.647451561566</v>
      </c>
      <c r="I8" s="8">
        <f>PV(Laskuri!$C$5/12,Laskuri!$C$10-J3,Laskuri!$D$24,-I15,1)</f>
        <v>30401.149009340028</v>
      </c>
      <c r="J8" s="8">
        <f>PV(Laskuri!$C$5/12,Laskuri!$C$10-K3,Laskuri!$D$24,-J15,1)</f>
        <v>32656.659951854683</v>
      </c>
      <c r="K8" s="8">
        <f>PV(Laskuri!$C$5/12,Laskuri!$C$10-L3,Laskuri!$D$24,-K15,1)</f>
        <v>34926.267837760046</v>
      </c>
      <c r="L8" s="8">
        <f>PV(Laskuri!$C$5/12,Laskuri!$C$10-M3,Laskuri!$D$24,-L15,1)</f>
        <v>37210.060772952143</v>
      </c>
      <c r="M8" s="8">
        <f>PV(Laskuri!$C$5/12,Laskuri!$C$10-N3,Laskuri!$D$24,-M15,1)</f>
        <v>39508.127413989343</v>
      </c>
      <c r="N8" s="8">
        <f>PV(Laskuri!$C$5/12,Laskuri!$C$10-O3,Laskuri!$D$24,-N15,1)</f>
        <v>41820.556971533108</v>
      </c>
      <c r="O8" s="8">
        <f>PV(Laskuri!$C$5/12,Laskuri!$C$10-P3,Laskuri!$D$24,-O15,1)</f>
        <v>44147.439213811325</v>
      </c>
      <c r="P8" s="8">
        <f>PV(Laskuri!$C$5/12,Laskuri!$C$10-Q3,Laskuri!$D$24,-P15,1)</f>
        <v>46488.86447010385</v>
      </c>
      <c r="Q8" s="8">
        <f>PV(Laskuri!$C$5/12,Laskuri!$C$10-R3,Laskuri!$D$24,-Q15,1)</f>
        <v>48844.923634248262</v>
      </c>
      <c r="R8" s="8">
        <f>PV(Laskuri!$C$5/12,Laskuri!$C$10-S3,Laskuri!$D$24,-R15,1)</f>
        <v>51215.708168168538</v>
      </c>
      <c r="S8" s="8">
        <f>PV(Laskuri!$C$5/12,Laskuri!$C$10-T3,Laskuri!$D$24,-S15,1)</f>
        <v>53601.310105425735</v>
      </c>
      <c r="T8" s="8">
        <f>PV(Laskuri!$C$5/12,Laskuri!$C$10-U3,Laskuri!$D$24,-T15,1)</f>
        <v>56001.82205479085</v>
      </c>
      <c r="U8" s="8">
        <f>PV(Laskuri!$C$5/12,Laskuri!$C$10-V3,Laskuri!$D$24,-U15,1)</f>
        <v>58417.337203839583</v>
      </c>
      <c r="V8" s="8">
        <f>PV(Laskuri!$C$5/12,Laskuri!$C$10-W3,Laskuri!$D$24,-V15,1)</f>
        <v>60847.949322569766</v>
      </c>
      <c r="W8" s="8">
        <f>PV(Laskuri!$C$5/12,Laskuri!$C$10-X3,Laskuri!$D$24,-W15,1)</f>
        <v>63293.752767042039</v>
      </c>
      <c r="X8" s="8">
        <f>PV(Laskuri!$C$5/12,Laskuri!$C$10-Y3,Laskuri!$D$24,-X15,1)</f>
        <v>65754.842483042303</v>
      </c>
      <c r="Y8" s="8">
        <f>PV(Laskuri!$C$5/12,Laskuri!$C$10-Z3,Laskuri!$D$24,-Y15,1)</f>
        <v>68231.314009767477</v>
      </c>
      <c r="Z8" s="8">
        <f>PV(Laskuri!$C$5/12,Laskuri!$C$10-AA3,Laskuri!$D$24,-Z15,1)</f>
        <v>70723.263483534814</v>
      </c>
      <c r="AA8" s="8">
        <f>PV(Laskuri!$C$5/12,Laskuri!$C$10-AB3,Laskuri!$D$24,-AA15,1)</f>
        <v>73230.78764151322</v>
      </c>
      <c r="AB8" s="8">
        <f>PV(Laskuri!$C$5/12,Laskuri!$C$10-AC3,Laskuri!$D$24,-AB15,1)</f>
        <v>75753.983825478746</v>
      </c>
      <c r="AC8" s="8">
        <f>PV(Laskuri!$C$5/12,Laskuri!$C$10-AD3,Laskuri!$D$24,-AC15,1)</f>
        <v>78292.94998559427</v>
      </c>
      <c r="AD8" s="8">
        <f>PV(Laskuri!$C$5/12,Laskuri!$C$10-AE3,Laskuri!$D$24,-AD15,1)</f>
        <v>80847.784684210477</v>
      </c>
      <c r="AE8" s="8">
        <f>PV(Laskuri!$C$5/12,Laskuri!$C$10-AF3,Laskuri!$D$24,-AE15,1)</f>
        <v>83418.587099692959</v>
      </c>
      <c r="AF8" s="8">
        <f>PV(Laskuri!$C$5/12,Laskuri!$C$10-AG3,Laskuri!$D$24,-AF15,1)</f>
        <v>86005.457030272286</v>
      </c>
      <c r="AG8" s="8">
        <f>PV(Laskuri!$C$5/12,Laskuri!$C$10-AH3,Laskuri!$D$24,-AG15,1)</f>
        <v>88608.494897917772</v>
      </c>
      <c r="AH8" s="8">
        <f>PV(Laskuri!$C$5/12,Laskuri!$C$10-AI3,Laskuri!$D$24,-AH15,1)</f>
        <v>91227.801752235959</v>
      </c>
      <c r="AI8" s="8">
        <f>PV(Laskuri!$C$5/12,Laskuri!$C$10-AJ3,Laskuri!$D$24,-AI15,1)</f>
        <v>93863.479274393612</v>
      </c>
      <c r="AJ8" s="8">
        <f>PV(Laskuri!$C$5/12,Laskuri!$C$10-AK3,Laskuri!$D$24,-AJ15,1)</f>
        <v>96515.629781064708</v>
      </c>
      <c r="AK8" s="8">
        <f>PV(Laskuri!$C$5/12,Laskuri!$C$10-AL3,Laskuri!$D$24,-AK15,1)</f>
        <v>99184.356228402641</v>
      </c>
      <c r="AL8" s="8">
        <f>PV(Laskuri!$C$5/12,Laskuri!$C$10-AM3,Laskuri!$D$24,-AL15,1)</f>
        <v>101869.7622160364</v>
      </c>
      <c r="AM8" s="8">
        <f>PV(Laskuri!$C$5/12,Laskuri!$C$10-AN3,Laskuri!$D$24,-AM15,1)</f>
        <v>104571.95199109282</v>
      </c>
      <c r="AN8" s="8">
        <f>PV(Laskuri!$C$5/12,Laskuri!$C$10-AO3,Laskuri!$D$24,-AN15,1)</f>
        <v>107291.03045224343</v>
      </c>
      <c r="AO8" s="8">
        <f>PV(Laskuri!$C$5/12,Laskuri!$C$10-AP3,Laskuri!$D$24,-AO15,1)</f>
        <v>110027.10315377613</v>
      </c>
      <c r="AP8" s="8">
        <f>PV(Laskuri!$C$5/12,Laskuri!$C$10-AQ3,Laskuri!$D$24,-AP15,1)</f>
        <v>112780.27630969347</v>
      </c>
      <c r="AQ8" s="8">
        <f>PV(Laskuri!$C$5/12,Laskuri!$C$10-AR3,Laskuri!$D$24,-AQ15,1)</f>
        <v>115550.65679783534</v>
      </c>
      <c r="AR8" s="8">
        <f>PV(Laskuri!$C$5/12,Laskuri!$C$10-AS3,Laskuri!$D$24,-AR15,1)</f>
        <v>118338.35216402794</v>
      </c>
      <c r="AS8" s="8">
        <f>PV(Laskuri!$C$5/12,Laskuri!$C$10-AT3,Laskuri!$D$24,-AS15,1)</f>
        <v>121143.4706262594</v>
      </c>
      <c r="AT8" s="8">
        <f>PV(Laskuri!$C$5/12,Laskuri!$C$10-AU3,Laskuri!$D$24,-AT15,1)</f>
        <v>123966.12107887975</v>
      </c>
      <c r="AU8" s="8">
        <f>PV(Laskuri!$C$5/12,Laskuri!$C$10-AV3,Laskuri!$D$24,-AU15,1)</f>
        <v>126806.41309682897</v>
      </c>
      <c r="AV8" s="8">
        <f>PV(Laskuri!$C$5/12,Laskuri!$C$10-AW3,Laskuri!$D$24,-AV15,1)</f>
        <v>129664.4569398904</v>
      </c>
      <c r="AW8" s="8">
        <f>PV(Laskuri!$C$5/12,Laskuri!$C$10-AX3,Laskuri!$D$24,-AW15,1)</f>
        <v>132540.36355697093</v>
      </c>
      <c r="AX8" s="8">
        <f>PV(Laskuri!$C$5/12,Laskuri!$C$10-AY3,Laskuri!$D$24,-AX15,1)</f>
        <v>135434.24459040823</v>
      </c>
      <c r="AY8" s="8">
        <f>PV(Laskuri!$C$5/12,Laskuri!$C$10-AZ3,Laskuri!$D$24,-AY15,1)</f>
        <v>138346.21238030444</v>
      </c>
      <c r="AZ8" s="8">
        <f>PV(Laskuri!$C$5/12,Laskuri!$C$10-BA3,Laskuri!$D$24,-AZ15,1)</f>
        <v>141276.37996888757</v>
      </c>
      <c r="BA8" s="8">
        <f>PV(Laskuri!$C$5/12,Laskuri!$C$10-BB3,Laskuri!$D$24,-BA15,1)</f>
        <v>144224.86110489932</v>
      </c>
      <c r="BB8" s="8">
        <f>PV(Laskuri!$C$5/12,Laskuri!$C$10-BC3,Laskuri!$D$24,-BB15,1)</f>
        <v>147191.77024801122</v>
      </c>
      <c r="BC8" s="8">
        <f>PV(Laskuri!$C$5/12,Laskuri!$C$10-BD3,Laskuri!$D$24,-BC15,1)</f>
        <v>150177.22257326744</v>
      </c>
      <c r="BD8" s="8">
        <f>PV(Laskuri!$C$5/12,Laskuri!$C$10-BE3,Laskuri!$D$24,-BD15,1)</f>
        <v>153181.33397555668</v>
      </c>
      <c r="BE8" s="8">
        <f>PV(Laskuri!$C$5/12,Laskuri!$C$10-BF3,Laskuri!$D$24,-BE15,1)</f>
        <v>156204.22107411013</v>
      </c>
      <c r="BF8" s="8">
        <f>PV(Laskuri!$C$5/12,Laskuri!$C$10-BG3,Laskuri!$D$24,-BF15,1)</f>
        <v>159246.00121702952</v>
      </c>
      <c r="BG8" s="8">
        <f>PV(Laskuri!$C$5/12,Laskuri!$C$10-BH3,Laskuri!$D$24,-BG15,1)</f>
        <v>162306.79248584228</v>
      </c>
      <c r="BH8" s="8">
        <f>PV(Laskuri!$C$5/12,Laskuri!$C$10-BI3,Laskuri!$D$24,-BH15,1)</f>
        <v>165386.71370008492</v>
      </c>
      <c r="BI8" s="8">
        <f>PV(Laskuri!$C$5/12,Laskuri!$C$10-BJ3,Laskuri!$D$24,-BI15,1)</f>
        <v>168485.88442191671</v>
      </c>
      <c r="BJ8" s="8">
        <f>PV(Laskuri!$C$5/12,Laskuri!$C$10-BK3,Laskuri!$D$24,-BJ15,1)</f>
        <v>171604.4249607599</v>
      </c>
      <c r="BK8" s="8">
        <f>PV(Laskuri!$C$5/12,Laskuri!$C$10-BL3,Laskuri!$D$24,-BK15,1)</f>
        <v>174742.45637797087</v>
      </c>
      <c r="BL8" s="8">
        <f>PV(Laskuri!$C$5/12,Laskuri!$C$10-BM3,Laskuri!$D$24,-BL15,1)</f>
        <v>177900.10049153949</v>
      </c>
      <c r="BM8" s="8">
        <f>PV(Laskuri!$C$5/12,Laskuri!$C$10-BN3,Laskuri!$D$24,-BM15,1)</f>
        <v>181077.47988081785</v>
      </c>
      <c r="BN8" s="8">
        <f>PV(Laskuri!$C$5/12,Laskuri!$C$10-BO3,Laskuri!$D$24,-BN15,1)</f>
        <v>184274.71789127914</v>
      </c>
      <c r="BO8" s="8">
        <f>PV(Laskuri!$C$5/12,Laskuri!$C$10-BP3,Laskuri!$D$24,-BO15,1)</f>
        <v>187491.93863930576</v>
      </c>
      <c r="BP8" s="8">
        <f>PV(Laskuri!$C$5/12,Laskuri!$C$10-BQ3,Laskuri!$D$24,-BP15,1)</f>
        <v>190729.26701700769</v>
      </c>
      <c r="BQ8" s="8">
        <f>PV(Laskuri!$C$5/12,Laskuri!$C$10-BR3,Laskuri!$D$24,-BQ15,1)</f>
        <v>193986.82869707025</v>
      </c>
      <c r="BR8" s="8">
        <f>PV(Laskuri!$C$5/12,Laskuri!$C$10-BS3,Laskuri!$D$24,-BR15,1)</f>
        <v>197264.75013763315</v>
      </c>
      <c r="BS8" s="8">
        <f>PV(Laskuri!$C$5/12,Laskuri!$C$10-BT3,Laskuri!$D$24,-BS15,1)</f>
        <v>200563.15858719955</v>
      </c>
      <c r="BT8" s="8">
        <f>PV(Laskuri!$C$5/12,Laskuri!$C$10-BU3,Laskuri!$D$24,-BT15,1)</f>
        <v>203882.18208957583</v>
      </c>
      <c r="BU8" s="8">
        <f>PV(Laskuri!$C$5/12,Laskuri!$C$10-BV3,Laskuri!$D$24,-BU15,1)</f>
        <v>207221.94948884187</v>
      </c>
      <c r="BV8" s="8">
        <f>PV(Laskuri!$C$5/12,Laskuri!$C$10-BW3,Laskuri!$D$24,-BV15,1)</f>
        <v>210582.59043435339</v>
      </c>
      <c r="BW8" s="8">
        <f>PV(Laskuri!$C$5/12,Laskuri!$C$10-BX3,Laskuri!$D$24,-BW15,1)</f>
        <v>213964.23538577443</v>
      </c>
      <c r="BX8" s="8">
        <f>PV(Laskuri!$C$5/12,Laskuri!$C$10-BY3,Laskuri!$D$24,-BX15,1)</f>
        <v>217367.0156181416</v>
      </c>
      <c r="BY8" s="8">
        <f>PV(Laskuri!$C$5/12,Laskuri!$C$10-BZ3,Laskuri!$D$24,-BY15,1)</f>
        <v>220791.06322696127</v>
      </c>
      <c r="BZ8" s="8">
        <f>PV(Laskuri!$C$5/12,Laskuri!$C$10-CA3,Laskuri!$D$24,-BZ15,1)</f>
        <v>224236.51113333608</v>
      </c>
      <c r="CA8" s="8">
        <f>PV(Laskuri!$C$5/12,Laskuri!$C$10-CB3,Laskuri!$D$24,-CA15,1)</f>
        <v>227703.49308912561</v>
      </c>
      <c r="CB8" s="8">
        <f>PV(Laskuri!$C$5/12,Laskuri!$C$10-CC3,Laskuri!$D$24,-CB15,1)</f>
        <v>231192.14368213882</v>
      </c>
      <c r="CC8" s="8">
        <f>PV(Laskuri!$C$5/12,Laskuri!$C$10-CD3,Laskuri!$D$24,-CC15,1)</f>
        <v>234702.59834135845</v>
      </c>
      <c r="CD8" s="8">
        <f>PV(Laskuri!$C$5/12,Laskuri!$C$10-CE3,Laskuri!$D$24,-CD15,1)</f>
        <v>238234.99334219826</v>
      </c>
      <c r="CE8" s="8">
        <f>PV(Laskuri!$C$5/12,Laskuri!$C$10-CF3,Laskuri!$D$24,-CE15,1)</f>
        <v>241789.46581179311</v>
      </c>
      <c r="CF8" s="8">
        <f>PV(Laskuri!$C$5/12,Laskuri!$C$10-CG3,Laskuri!$D$24,-CF15,1)</f>
        <v>245366.15373432302</v>
      </c>
      <c r="CG8" s="8">
        <f>PV(Laskuri!$C$5/12,Laskuri!$C$10-CH3,Laskuri!$D$24,-CG15,1)</f>
        <v>248965.19595636887</v>
      </c>
      <c r="CH8" s="8">
        <f>PV(Laskuri!$C$5/12,Laskuri!$C$10-CI3,Laskuri!$D$24,-CH15,1)</f>
        <v>252586.73219230236</v>
      </c>
      <c r="CI8" s="8">
        <f>PV(Laskuri!$C$5/12,Laskuri!$C$10-CJ3,Laskuri!$D$24,-CI15,1)</f>
        <v>256230.90302971046</v>
      </c>
      <c r="CJ8" s="8">
        <f>PV(Laskuri!$C$5/12,Laskuri!$C$10-CK3,Laskuri!$D$24,-CJ15,1)</f>
        <v>259897.84993485245</v>
      </c>
      <c r="CK8" s="8">
        <f>PV(Laskuri!$C$5/12,Laskuri!$C$10-CL3,Laskuri!$D$24,-CK15,1)</f>
        <v>263587.71525815141</v>
      </c>
      <c r="CL8" s="8">
        <f>PV(Laskuri!$C$5/12,Laskuri!$C$10-CM3,Laskuri!$D$24,-CL15,1)</f>
        <v>267300.64223972114</v>
      </c>
      <c r="CM8" s="8">
        <f>PV(Laskuri!$C$5/12,Laskuri!$C$10-CN3,Laskuri!$D$24,-CM15,1)</f>
        <v>271036.77501492575</v>
      </c>
      <c r="CN8" s="8">
        <f>PV(Laskuri!$C$5/12,Laskuri!$C$10-CO3,Laskuri!$D$24,-CN15,1)</f>
        <v>274796.25861997512</v>
      </c>
      <c r="CO8" s="8">
        <f>PV(Laskuri!$C$5/12,Laskuri!$C$10-CP3,Laskuri!$D$24,-CO15,1)</f>
        <v>278579.23899755621</v>
      </c>
      <c r="CP8" s="8">
        <f>PV(Laskuri!$C$5/12,Laskuri!$C$10-CQ3,Laskuri!$D$24,-CP15,1)</f>
        <v>282385.86300249718</v>
      </c>
      <c r="CQ8" s="8">
        <f>PV(Laskuri!$C$5/12,Laskuri!$C$10-CR3,Laskuri!$D$24,-CQ15,1)</f>
        <v>286216.27840746904</v>
      </c>
      <c r="CR8" s="8">
        <f>PV(Laskuri!$C$5/12,Laskuri!$C$10-CS3,Laskuri!$D$24,-CR15,1)</f>
        <v>290070.63390872197</v>
      </c>
      <c r="CS8" s="8">
        <f>PV(Laskuri!$C$5/12,Laskuri!$C$10-CT3,Laskuri!$D$24,-CS15,1)</f>
        <v>293949.07913185778</v>
      </c>
      <c r="CT8" s="8">
        <f>PV(Laskuri!$C$5/12,Laskuri!$C$10-CU3,Laskuri!$D$24,-CT15,1)</f>
        <v>297851.76463763812</v>
      </c>
      <c r="CU8" s="8">
        <f>PV(Laskuri!$C$5/12,Laskuri!$C$10-CV3,Laskuri!$D$24,-CU15,1)</f>
        <v>301778.84192782949</v>
      </c>
      <c r="CV8" s="8">
        <f>PV(Laskuri!$C$5/12,Laskuri!$C$10-CW3,Laskuri!$D$24,-CV15,1)</f>
        <v>305730.46345108462</v>
      </c>
      <c r="CW8" s="8">
        <f>PV(Laskuri!$C$5/12,Laskuri!$C$10-CX3,Laskuri!$D$24,-CW15,1)</f>
        <v>309706.78260886017</v>
      </c>
      <c r="CX8" s="8">
        <f>PV(Laskuri!$C$5/12,Laskuri!$C$10-CY3,Laskuri!$D$24,-CX15,1)</f>
        <v>313707.95376137178</v>
      </c>
      <c r="CY8" s="8">
        <f>PV(Laskuri!$C$5/12,Laskuri!$C$10-CZ3,Laskuri!$D$24,-CY15,1)</f>
        <v>317734.13223358651</v>
      </c>
      <c r="CZ8" s="8">
        <f>PV(Laskuri!$C$5/12,Laskuri!$C$10-DA3,Laskuri!$D$24,-CZ15,1)</f>
        <v>321785.47432125278</v>
      </c>
      <c r="DA8" s="8">
        <f>PV(Laskuri!$C$5/12,Laskuri!$C$10-DB3,Laskuri!$D$24,-DA15,1)</f>
        <v>325862.1372969668</v>
      </c>
      <c r="DB8" s="8">
        <f>PV(Laskuri!$C$5/12,Laskuri!$C$10-DC3,Laskuri!$D$24,-DB15,1)</f>
        <v>329964.27941627911</v>
      </c>
      <c r="DC8" s="8">
        <f>PV(Laskuri!$C$5/12,Laskuri!$C$10-DD3,Laskuri!$D$24,-DC15,1)</f>
        <v>334092.05992383714</v>
      </c>
      <c r="DD8" s="8">
        <f>PV(Laskuri!$C$5/12,Laskuri!$C$10-DE3,Laskuri!$D$24,-DD15,1)</f>
        <v>338245.6390595673</v>
      </c>
      <c r="DE8" s="8">
        <f>PV(Laskuri!$C$5/12,Laskuri!$C$10-DF3,Laskuri!$D$24,-DE15,1)</f>
        <v>342425.17806489585</v>
      </c>
      <c r="DF8" s="8">
        <f>PV(Laskuri!$C$5/12,Laskuri!$C$10-DG3,Laskuri!$D$24,-DF15,1)</f>
        <v>346630.83918900776</v>
      </c>
      <c r="DG8" s="8">
        <f>PV(Laskuri!$C$5/12,Laskuri!$C$10-DH3,Laskuri!$D$24,-DG15,1)</f>
        <v>350862.78569514526</v>
      </c>
      <c r="DH8" s="8">
        <f>PV(Laskuri!$C$5/12,Laskuri!$C$10-DI3,Laskuri!$D$24,-DH15,1)</f>
        <v>355121.18186694611</v>
      </c>
      <c r="DI8" s="8">
        <f>PV(Laskuri!$C$5/12,Laskuri!$C$10-DJ3,Laskuri!$D$24,-DI15,1)</f>
        <v>359406.1930148208</v>
      </c>
      <c r="DJ8" s="8">
        <f>PV(Laskuri!$C$5/12,Laskuri!$C$10-DK3,Laskuri!$D$24,-DJ15,1)</f>
        <v>363717.98548236961</v>
      </c>
      <c r="DK8" s="8">
        <f>PV(Laskuri!$C$5/12,Laskuri!$C$10-DL3,Laskuri!$D$24,-DK15,1)</f>
        <v>368056.72665284062</v>
      </c>
      <c r="DL8" s="8">
        <f>PV(Laskuri!$C$5/12,Laskuri!$C$10-DM3,Laskuri!$D$24,-DL15,1)</f>
        <v>372422.5849556271</v>
      </c>
      <c r="DM8" s="8">
        <f>PV(Laskuri!$C$5/12,Laskuri!$C$10-DN3,Laskuri!$D$24,-DM15,1)</f>
        <v>376815.72987280606</v>
      </c>
      <c r="DN8" s="8">
        <f>PV(Laskuri!$C$5/12,Laskuri!$C$10-DO3,Laskuri!$D$24,-DN15,1)</f>
        <v>381236.33194571733</v>
      </c>
      <c r="DO8" s="8">
        <f>PV(Laskuri!$C$5/12,Laskuri!$C$10-DP3,Laskuri!$D$24,-DO15,1)</f>
        <v>385684.56278158427</v>
      </c>
      <c r="DP8" s="8">
        <f>PV(Laskuri!$C$5/12,Laskuri!$C$10-DQ3,Laskuri!$D$24,-DP15,1)</f>
        <v>390160.59506017546</v>
      </c>
      <c r="DQ8" s="8">
        <f>PV(Laskuri!$C$5/12,Laskuri!$C$10-DR3,Laskuri!$D$24,-DQ15,1)</f>
        <v>394664.60254050774</v>
      </c>
      <c r="DR8" s="8">
        <f>PV(Laskuri!$C$5/12,Laskuri!$C$10-DS3,Laskuri!$D$24,-DR15,1)</f>
        <v>399196.7600675922</v>
      </c>
      <c r="DS8" s="8">
        <f>PV(Laskuri!$C$5/12,Laskuri!$C$10-DT3,Laskuri!$D$24,-DS15,1)</f>
        <v>403757.24357922096</v>
      </c>
      <c r="DT8" s="8">
        <f>PV(Laskuri!$C$5/12,Laskuri!$C$10-DU3,Laskuri!$D$24,-DT15,1)</f>
        <v>408346.23011279729</v>
      </c>
      <c r="DU8" s="8"/>
      <c r="DV8" s="8"/>
      <c r="DW8" s="8"/>
      <c r="DX8" s="8"/>
      <c r="DY8" s="8"/>
      <c r="DZ8" s="8"/>
      <c r="EA8" s="8"/>
      <c r="EB8" s="8"/>
      <c r="EC8" s="8"/>
      <c r="ED8" s="8"/>
    </row>
    <row r="9" spans="1:135" x14ac:dyDescent="0.3">
      <c r="A9" s="11" t="s">
        <v>10</v>
      </c>
      <c r="B9" s="8">
        <f>B7-B8</f>
        <v>2.2646418074145913E-9</v>
      </c>
      <c r="C9" s="8">
        <f t="shared" ref="C9:W9" si="69">C7-C8</f>
        <v>148.24623879612773</v>
      </c>
      <c r="D9" s="8">
        <f t="shared" si="69"/>
        <v>297.41901658240386</v>
      </c>
      <c r="E9" s="8">
        <f t="shared" si="69"/>
        <v>447.52412422984708</v>
      </c>
      <c r="F9" s="8">
        <f t="shared" si="69"/>
        <v>598.5673888000274</v>
      </c>
      <c r="G9" s="8">
        <f t="shared" si="69"/>
        <v>750.55467377397508</v>
      </c>
      <c r="H9" s="8">
        <f t="shared" si="69"/>
        <v>903.49187927882303</v>
      </c>
      <c r="I9" s="8">
        <f t="shared" si="69"/>
        <v>1057.3849423181491</v>
      </c>
      <c r="J9" s="8">
        <f t="shared" si="69"/>
        <v>1212.2398370013943</v>
      </c>
      <c r="K9" s="8">
        <f t="shared" si="69"/>
        <v>1368.0625747764134</v>
      </c>
      <c r="L9" s="8">
        <f t="shared" si="69"/>
        <v>1524.8592046627018</v>
      </c>
      <c r="M9" s="8">
        <f t="shared" si="69"/>
        <v>1682.6358134856273</v>
      </c>
      <c r="N9" s="8">
        <f t="shared" si="69"/>
        <v>1841.3985261136113</v>
      </c>
      <c r="O9" s="8">
        <f t="shared" si="69"/>
        <v>2001.1535056957218</v>
      </c>
      <c r="P9" s="8">
        <f t="shared" si="69"/>
        <v>2161.9069539001503</v>
      </c>
      <c r="Q9" s="8">
        <f t="shared" si="69"/>
        <v>2323.6651111557949</v>
      </c>
      <c r="R9" s="8">
        <f t="shared" si="69"/>
        <v>2486.4342568943248</v>
      </c>
      <c r="S9" s="8">
        <f t="shared" si="69"/>
        <v>2650.2207097938008</v>
      </c>
      <c r="T9" s="8">
        <f t="shared" si="69"/>
        <v>2815.030828023846</v>
      </c>
      <c r="U9" s="8">
        <f t="shared" si="69"/>
        <v>2980.8710094927374</v>
      </c>
      <c r="V9" s="8">
        <f t="shared" si="69"/>
        <v>3147.7476920959161</v>
      </c>
      <c r="W9" s="8">
        <f t="shared" si="69"/>
        <v>3315.667353965342</v>
      </c>
      <c r="X9" s="8">
        <f t="shared" ref="X9:BN9" si="70">X7-X8</f>
        <v>3484.6365137214161</v>
      </c>
      <c r="Y9" s="8">
        <f t="shared" si="70"/>
        <v>3654.6617307260458</v>
      </c>
      <c r="Z9" s="8">
        <f t="shared" si="70"/>
        <v>3825.7496053368232</v>
      </c>
      <c r="AA9" s="8">
        <f t="shared" si="70"/>
        <v>3997.9067791638954</v>
      </c>
      <c r="AB9" s="8">
        <f t="shared" si="70"/>
        <v>4171.1399353276356</v>
      </c>
      <c r="AC9" s="8">
        <f t="shared" si="70"/>
        <v>4345.4557987171866</v>
      </c>
      <c r="AD9" s="8">
        <f t="shared" si="70"/>
        <v>4520.8611362529628</v>
      </c>
      <c r="AE9" s="8">
        <f t="shared" si="70"/>
        <v>4697.3627571484103</v>
      </c>
      <c r="AF9" s="8">
        <f t="shared" si="70"/>
        <v>4874.9675131743716</v>
      </c>
      <c r="AG9" s="8">
        <f t="shared" si="70"/>
        <v>5053.6822989254579</v>
      </c>
      <c r="AH9" s="8">
        <f t="shared" si="70"/>
        <v>5233.5140520875721</v>
      </c>
      <c r="AI9" s="8">
        <f t="shared" si="70"/>
        <v>5414.4697537069733</v>
      </c>
      <c r="AJ9" s="8">
        <f t="shared" si="70"/>
        <v>5596.5564284615393</v>
      </c>
      <c r="AK9" s="8">
        <f t="shared" si="70"/>
        <v>5779.7811449331784</v>
      </c>
      <c r="AL9" s="8">
        <f t="shared" si="70"/>
        <v>5964.1510158828169</v>
      </c>
      <c r="AM9" s="8">
        <f t="shared" si="70"/>
        <v>6149.6731985259248</v>
      </c>
      <c r="AN9" s="8">
        <f t="shared" si="70"/>
        <v>6336.3548948104726</v>
      </c>
      <c r="AO9" s="8">
        <f t="shared" si="70"/>
        <v>6524.203351696895</v>
      </c>
      <c r="AP9" s="8">
        <f t="shared" si="70"/>
        <v>6713.225861438812</v>
      </c>
      <c r="AQ9" s="8">
        <f t="shared" si="70"/>
        <v>6903.4297618665587</v>
      </c>
      <c r="AR9" s="8">
        <f t="shared" si="70"/>
        <v>7094.8224366721406</v>
      </c>
      <c r="AS9" s="8">
        <f t="shared" si="70"/>
        <v>7287.4113156950916</v>
      </c>
      <c r="AT9" s="8">
        <f t="shared" si="70"/>
        <v>7481.2038752119988</v>
      </c>
      <c r="AU9" s="8">
        <f t="shared" si="70"/>
        <v>7676.2076382258965</v>
      </c>
      <c r="AV9" s="8">
        <f t="shared" si="70"/>
        <v>7872.4301747585996</v>
      </c>
      <c r="AW9" s="8">
        <f t="shared" si="70"/>
        <v>8069.8791021446523</v>
      </c>
      <c r="AX9" s="8">
        <f t="shared" si="70"/>
        <v>8268.5620853268774</v>
      </c>
      <c r="AY9" s="8">
        <f t="shared" si="70"/>
        <v>8468.4868371540506</v>
      </c>
      <c r="AZ9" s="8">
        <f t="shared" si="70"/>
        <v>8669.6611186800583</v>
      </c>
      <c r="BA9" s="8">
        <f t="shared" si="70"/>
        <v>8872.0927394656464</v>
      </c>
      <c r="BB9" s="8">
        <f t="shared" si="70"/>
        <v>9075.7895578810712</v>
      </c>
      <c r="BC9" s="8">
        <f t="shared" si="70"/>
        <v>9280.7594814117183</v>
      </c>
      <c r="BD9" s="8">
        <f t="shared" si="70"/>
        <v>9487.0104669642751</v>
      </c>
      <c r="BE9" s="8">
        <f t="shared" si="70"/>
        <v>9694.5505211766285</v>
      </c>
      <c r="BF9" s="8">
        <f t="shared" si="70"/>
        <v>9903.3877007278206</v>
      </c>
      <c r="BG9" s="8">
        <f t="shared" si="70"/>
        <v>10113.530112651089</v>
      </c>
      <c r="BH9" s="8">
        <f t="shared" si="70"/>
        <v>10324.985914649063</v>
      </c>
      <c r="BI9" s="8">
        <f t="shared" si="70"/>
        <v>10537.763315409393</v>
      </c>
      <c r="BJ9" s="8">
        <f t="shared" si="70"/>
        <v>10751.870574924542</v>
      </c>
      <c r="BK9" s="8">
        <f t="shared" si="70"/>
        <v>10967.316004811641</v>
      </c>
      <c r="BL9" s="8">
        <f t="shared" si="70"/>
        <v>11184.10796863545</v>
      </c>
      <c r="BM9" s="8">
        <f t="shared" si="70"/>
        <v>11402.254882233217</v>
      </c>
      <c r="BN9" s="8">
        <f t="shared" si="70"/>
        <v>11621.76521404105</v>
      </c>
      <c r="BO9" s="8">
        <f t="shared" ref="BO9:DT9" si="71">BO7-BO8</f>
        <v>11842.647485422727</v>
      </c>
      <c r="BP9" s="8">
        <f t="shared" si="71"/>
        <v>12064.910271000408</v>
      </c>
      <c r="BQ9" s="8">
        <f t="shared" si="71"/>
        <v>12288.562198987958</v>
      </c>
      <c r="BR9" s="8">
        <f t="shared" si="71"/>
        <v>12513.611951525469</v>
      </c>
      <c r="BS9" s="8">
        <f t="shared" si="71"/>
        <v>12740.068265016365</v>
      </c>
      <c r="BT9" s="8">
        <f t="shared" si="71"/>
        <v>12967.939930466469</v>
      </c>
      <c r="BU9" s="8">
        <f t="shared" si="71"/>
        <v>13197.235793825734</v>
      </c>
      <c r="BV9" s="8">
        <f t="shared" si="71"/>
        <v>13427.964756330941</v>
      </c>
      <c r="BW9" s="8">
        <f t="shared" si="71"/>
        <v>13660.135774851718</v>
      </c>
      <c r="BX9" s="8">
        <f t="shared" si="71"/>
        <v>13893.757862238504</v>
      </c>
      <c r="BY9" s="8">
        <f t="shared" si="71"/>
        <v>14128.840087671269</v>
      </c>
      <c r="BZ9" s="8">
        <f t="shared" si="71"/>
        <v>14365.391577012953</v>
      </c>
      <c r="CA9" s="8">
        <f t="shared" si="71"/>
        <v>14603.421513163164</v>
      </c>
      <c r="CB9" s="8">
        <f t="shared" si="71"/>
        <v>14842.939136414294</v>
      </c>
      <c r="CC9" s="8">
        <f t="shared" si="71"/>
        <v>15083.953744810686</v>
      </c>
      <c r="CD9" s="8">
        <f t="shared" si="71"/>
        <v>15326.474694509496</v>
      </c>
      <c r="CE9" s="8">
        <f t="shared" si="71"/>
        <v>15570.511400144111</v>
      </c>
      <c r="CF9" s="8">
        <f t="shared" si="71"/>
        <v>15816.073335188878</v>
      </c>
      <c r="CG9" s="8">
        <f t="shared" si="71"/>
        <v>16063.170032327529</v>
      </c>
      <c r="CH9" s="8">
        <f t="shared" si="71"/>
        <v>16311.811083823501</v>
      </c>
      <c r="CI9" s="8">
        <f t="shared" si="71"/>
        <v>16562.006141891237</v>
      </c>
      <c r="CJ9" s="8">
        <f t="shared" si="71"/>
        <v>16813.764919071866</v>
      </c>
      <c r="CK9" s="8">
        <f t="shared" si="71"/>
        <v>17067.097188610001</v>
      </c>
      <c r="CL9" s="8">
        <f t="shared" si="71"/>
        <v>17322.012784832623</v>
      </c>
      <c r="CM9" s="8">
        <f t="shared" si="71"/>
        <v>17578.521603531553</v>
      </c>
      <c r="CN9" s="8">
        <f t="shared" si="71"/>
        <v>17836.633602347632</v>
      </c>
      <c r="CO9" s="8">
        <f t="shared" si="71"/>
        <v>18096.358801156166</v>
      </c>
      <c r="CP9" s="8">
        <f t="shared" si="71"/>
        <v>18357.70728245721</v>
      </c>
      <c r="CQ9" s="8">
        <f t="shared" si="71"/>
        <v>18620.689191766374</v>
      </c>
      <c r="CR9" s="8">
        <f t="shared" si="71"/>
        <v>18885.314738008776</v>
      </c>
      <c r="CS9" s="8">
        <f t="shared" si="71"/>
        <v>19151.594193915138</v>
      </c>
      <c r="CT9" s="8">
        <f t="shared" si="71"/>
        <v>19419.537896420981</v>
      </c>
      <c r="CU9" s="8">
        <f t="shared" si="71"/>
        <v>19689.156247067556</v>
      </c>
      <c r="CV9" s="8">
        <f t="shared" si="71"/>
        <v>19960.459712405631</v>
      </c>
      <c r="CW9" s="8">
        <f t="shared" si="71"/>
        <v>20233.458824401954</v>
      </c>
      <c r="CX9" s="8">
        <f t="shared" si="71"/>
        <v>20508.16418084834</v>
      </c>
      <c r="CY9" s="8">
        <f t="shared" si="71"/>
        <v>20784.586445772555</v>
      </c>
      <c r="CZ9" s="8">
        <f t="shared" si="71"/>
        <v>21062.736349852348</v>
      </c>
      <c r="DA9" s="8">
        <f t="shared" si="71"/>
        <v>21342.624690832803</v>
      </c>
      <c r="DB9" s="8">
        <f t="shared" si="71"/>
        <v>21624.262333944323</v>
      </c>
      <c r="DC9" s="8">
        <f t="shared" si="71"/>
        <v>21907.660212325281</v>
      </c>
      <c r="DD9" s="8">
        <f t="shared" si="71"/>
        <v>22192.829327446234</v>
      </c>
      <c r="DE9" s="8">
        <f t="shared" si="71"/>
        <v>22479.780749536585</v>
      </c>
      <c r="DF9" s="8">
        <f t="shared" si="71"/>
        <v>22768.525618014974</v>
      </c>
      <c r="DG9" s="8">
        <f t="shared" si="71"/>
        <v>23059.075141921465</v>
      </c>
      <c r="DH9" s="8">
        <f t="shared" si="71"/>
        <v>23351.440600352362</v>
      </c>
      <c r="DI9" s="8">
        <f t="shared" si="71"/>
        <v>23645.633342898393</v>
      </c>
      <c r="DJ9" s="8">
        <f t="shared" si="71"/>
        <v>23941.6647900854</v>
      </c>
      <c r="DK9" s="8">
        <f t="shared" si="71"/>
        <v>24239.546433817304</v>
      </c>
      <c r="DL9" s="8">
        <f t="shared" si="71"/>
        <v>24539.289837822551</v>
      </c>
      <c r="DM9" s="8">
        <f t="shared" si="71"/>
        <v>24840.906638102722</v>
      </c>
      <c r="DN9" s="8">
        <f t="shared" si="71"/>
        <v>25144.408543384692</v>
      </c>
      <c r="DO9" s="8">
        <f t="shared" si="71"/>
        <v>25449.807335574762</v>
      </c>
      <c r="DP9" s="8">
        <f t="shared" si="71"/>
        <v>25757.114870215941</v>
      </c>
      <c r="DQ9" s="8">
        <f t="shared" si="71"/>
        <v>26066.343076948717</v>
      </c>
      <c r="DR9" s="8">
        <f t="shared" si="71"/>
        <v>26377.503959973459</v>
      </c>
      <c r="DS9" s="8">
        <f t="shared" si="71"/>
        <v>26690.609598517069</v>
      </c>
      <c r="DT9" s="8">
        <f t="shared" si="71"/>
        <v>27005.672147301724</v>
      </c>
      <c r="DU9" s="8"/>
      <c r="DV9" s="8"/>
      <c r="DW9" s="8"/>
      <c r="DX9" s="8"/>
      <c r="DY9" s="8"/>
      <c r="DZ9" s="8"/>
      <c r="EA9" s="8"/>
      <c r="EB9" s="8"/>
      <c r="EC9" s="8"/>
      <c r="ED9" s="8"/>
    </row>
    <row r="10" spans="1:135" x14ac:dyDescent="0.3">
      <c r="A10" s="12" t="s">
        <v>12</v>
      </c>
      <c r="C10" s="13">
        <f t="shared" ref="C10" si="72">C7-C5-B7</f>
        <v>107.50000000003274</v>
      </c>
      <c r="D10" s="13">
        <f t="shared" ref="D10" si="73">D7-D5-C7</f>
        <v>121.92187500003274</v>
      </c>
      <c r="E10" s="13">
        <f t="shared" ref="E10" si="74">E7-E5-D7</f>
        <v>136.43388671878347</v>
      </c>
      <c r="F10" s="13">
        <f t="shared" ref="F10" si="75">F7-F5-E7</f>
        <v>151.03659851077828</v>
      </c>
      <c r="G10" s="13">
        <f t="shared" ref="G10" si="76">G7-G5-F7</f>
        <v>165.73057725147009</v>
      </c>
      <c r="H10" s="13">
        <f t="shared" ref="H10" si="77">H7-H5-G7</f>
        <v>180.51639335929212</v>
      </c>
      <c r="I10" s="13">
        <f t="shared" ref="I10" si="78">I7-I5-H7</f>
        <v>195.39462081778765</v>
      </c>
      <c r="J10" s="13">
        <f t="shared" ref="J10" si="79">J7-J5-I7</f>
        <v>210.36583719789996</v>
      </c>
      <c r="K10" s="13">
        <f t="shared" ref="K10" si="80">K7-K5-J7</f>
        <v>225.43062368038227</v>
      </c>
      <c r="L10" s="13">
        <f t="shared" ref="L10" si="81">L7-L5-K7</f>
        <v>240.58956507838593</v>
      </c>
      <c r="M10" s="13">
        <f t="shared" ref="M10" si="82">M7-M5-L7</f>
        <v>255.84324986012507</v>
      </c>
      <c r="N10" s="13">
        <f t="shared" ref="N10" si="83">N7-N5-M7</f>
        <v>271.19227017174853</v>
      </c>
      <c r="O10" s="13">
        <f t="shared" ref="O10" si="84">O7-O5-N7</f>
        <v>286.63722186032828</v>
      </c>
      <c r="P10" s="13">
        <f t="shared" ref="P10" si="85">P7-P5-O7</f>
        <v>302.17870449695329</v>
      </c>
      <c r="Q10" s="13">
        <f t="shared" ref="Q10" si="86">Q7-Q5-P7</f>
        <v>317.81732140005624</v>
      </c>
      <c r="R10" s="13">
        <f t="shared" ref="R10" si="87">R7-R5-Q7</f>
        <v>333.55367965880578</v>
      </c>
      <c r="S10" s="13">
        <f t="shared" ref="S10" si="88">S7-S5-R7</f>
        <v>349.38839015667327</v>
      </c>
      <c r="T10" s="13">
        <f t="shared" ref="T10" si="89">T7-T5-S7</f>
        <v>365.32206759515975</v>
      </c>
      <c r="U10" s="13">
        <f t="shared" ref="U10" si="90">U7-U5-T7</f>
        <v>381.35533051762468</v>
      </c>
      <c r="V10" s="13">
        <f t="shared" ref="V10" si="91">V7-V5-U7</f>
        <v>397.48880133336206</v>
      </c>
      <c r="W10" s="13">
        <f t="shared" ref="W10" si="92">W7-W5-V7</f>
        <v>413.72310634169844</v>
      </c>
      <c r="X10" s="13">
        <f t="shared" ref="X10:BN10" si="93">X7-X5-W7</f>
        <v>430.05887575633824</v>
      </c>
      <c r="Y10" s="13">
        <f t="shared" si="93"/>
        <v>446.49674372980371</v>
      </c>
      <c r="Z10" s="13">
        <f t="shared" si="93"/>
        <v>463.03734837811498</v>
      </c>
      <c r="AA10" s="13">
        <f t="shared" si="93"/>
        <v>479.68133180547738</v>
      </c>
      <c r="AB10" s="13">
        <f t="shared" si="93"/>
        <v>496.42934012926708</v>
      </c>
      <c r="AC10" s="13">
        <f t="shared" si="93"/>
        <v>513.2820235050749</v>
      </c>
      <c r="AD10" s="13">
        <f t="shared" si="93"/>
        <v>530.24003615198308</v>
      </c>
      <c r="AE10" s="13">
        <f t="shared" si="93"/>
        <v>547.30403637792915</v>
      </c>
      <c r="AF10" s="13">
        <f t="shared" si="93"/>
        <v>564.4746866052883</v>
      </c>
      <c r="AG10" s="13">
        <f t="shared" si="93"/>
        <v>581.75265339657199</v>
      </c>
      <c r="AH10" s="13">
        <f t="shared" si="93"/>
        <v>599.13860748030129</v>
      </c>
      <c r="AI10" s="13">
        <f t="shared" si="93"/>
        <v>616.63322377705481</v>
      </c>
      <c r="AJ10" s="13">
        <f t="shared" si="93"/>
        <v>634.23718142566213</v>
      </c>
      <c r="AK10" s="13">
        <f t="shared" si="93"/>
        <v>651.95116380957188</v>
      </c>
      <c r="AL10" s="13">
        <f t="shared" si="93"/>
        <v>669.77585858339444</v>
      </c>
      <c r="AM10" s="13">
        <f t="shared" si="93"/>
        <v>687.71195769953192</v>
      </c>
      <c r="AN10" s="13">
        <f t="shared" si="93"/>
        <v>705.76015743515745</v>
      </c>
      <c r="AO10" s="13">
        <f t="shared" si="93"/>
        <v>723.92115841912164</v>
      </c>
      <c r="AP10" s="13">
        <f t="shared" si="93"/>
        <v>742.19566565925197</v>
      </c>
      <c r="AQ10" s="13">
        <f t="shared" si="93"/>
        <v>760.58438856962312</v>
      </c>
      <c r="AR10" s="13">
        <f t="shared" si="93"/>
        <v>779.08804099817644</v>
      </c>
      <c r="AS10" s="13">
        <f t="shared" si="93"/>
        <v>797.70734125441231</v>
      </c>
      <c r="AT10" s="13">
        <f t="shared" si="93"/>
        <v>816.44301213725703</v>
      </c>
      <c r="AU10" s="13">
        <f t="shared" si="93"/>
        <v>835.29578096311889</v>
      </c>
      <c r="AV10" s="13">
        <f t="shared" si="93"/>
        <v>854.26637959413347</v>
      </c>
      <c r="AW10" s="13">
        <f t="shared" si="93"/>
        <v>873.35554446658352</v>
      </c>
      <c r="AX10" s="13">
        <f t="shared" si="93"/>
        <v>892.56401661952259</v>
      </c>
      <c r="AY10" s="13">
        <f t="shared" si="93"/>
        <v>911.89254172338406</v>
      </c>
      <c r="AZ10" s="13">
        <f t="shared" si="93"/>
        <v>931.3418701091432</v>
      </c>
      <c r="BA10" s="13">
        <f t="shared" si="93"/>
        <v>950.91275679733371</v>
      </c>
      <c r="BB10" s="13">
        <f t="shared" si="93"/>
        <v>970.60596152732614</v>
      </c>
      <c r="BC10" s="13">
        <f t="shared" si="93"/>
        <v>990.42224878686829</v>
      </c>
      <c r="BD10" s="13">
        <f t="shared" si="93"/>
        <v>1010.3623878418002</v>
      </c>
      <c r="BE10" s="13">
        <f t="shared" si="93"/>
        <v>1030.4271527657984</v>
      </c>
      <c r="BF10" s="13">
        <f t="shared" si="93"/>
        <v>1050.6173224705853</v>
      </c>
      <c r="BG10" s="13">
        <f t="shared" si="93"/>
        <v>1070.9336807360232</v>
      </c>
      <c r="BH10" s="13">
        <f t="shared" si="93"/>
        <v>1091.3770162406145</v>
      </c>
      <c r="BI10" s="13">
        <f t="shared" si="93"/>
        <v>1111.948122592119</v>
      </c>
      <c r="BJ10" s="13">
        <f t="shared" si="93"/>
        <v>1132.6477983583463</v>
      </c>
      <c r="BK10" s="13">
        <f t="shared" si="93"/>
        <v>1153.4768470980634</v>
      </c>
      <c r="BL10" s="13">
        <f t="shared" si="93"/>
        <v>1174.4360773924273</v>
      </c>
      <c r="BM10" s="13">
        <f t="shared" si="93"/>
        <v>1195.5263028761256</v>
      </c>
      <c r="BN10" s="13">
        <f t="shared" si="93"/>
        <v>1216.7483422691294</v>
      </c>
      <c r="BO10" s="13">
        <f t="shared" ref="BO10:DT10" si="94">BO7-BO5-BN7</f>
        <v>1238.1030194082996</v>
      </c>
      <c r="BP10" s="13">
        <f t="shared" si="94"/>
        <v>1259.5911632796051</v>
      </c>
      <c r="BQ10" s="13">
        <f t="shared" si="94"/>
        <v>1281.2136080501077</v>
      </c>
      <c r="BR10" s="13">
        <f t="shared" si="94"/>
        <v>1302.9711931004131</v>
      </c>
      <c r="BS10" s="13">
        <f t="shared" si="94"/>
        <v>1324.8647630572959</v>
      </c>
      <c r="BT10" s="13">
        <f t="shared" si="94"/>
        <v>1346.8951678263838</v>
      </c>
      <c r="BU10" s="13">
        <f t="shared" si="94"/>
        <v>1369.0632626253064</v>
      </c>
      <c r="BV10" s="13">
        <f t="shared" si="94"/>
        <v>1391.369908016728</v>
      </c>
      <c r="BW10" s="13">
        <f t="shared" si="94"/>
        <v>1413.8159699418175</v>
      </c>
      <c r="BX10" s="13">
        <f t="shared" si="94"/>
        <v>1436.40231975395</v>
      </c>
      <c r="BY10" s="13">
        <f t="shared" si="94"/>
        <v>1459.1298342524387</v>
      </c>
      <c r="BZ10" s="13">
        <f t="shared" si="94"/>
        <v>1481.9993957164988</v>
      </c>
      <c r="CA10" s="13">
        <f t="shared" si="94"/>
        <v>1505.0118919397355</v>
      </c>
      <c r="CB10" s="13">
        <f t="shared" si="94"/>
        <v>1528.168216264341</v>
      </c>
      <c r="CC10" s="13">
        <f t="shared" si="94"/>
        <v>1551.4692676160194</v>
      </c>
      <c r="CD10" s="13">
        <f t="shared" si="94"/>
        <v>1574.9159505386197</v>
      </c>
      <c r="CE10" s="13">
        <f t="shared" si="94"/>
        <v>1598.5091752294684</v>
      </c>
      <c r="CF10" s="13">
        <f t="shared" si="94"/>
        <v>1622.2498575746722</v>
      </c>
      <c r="CG10" s="13">
        <f t="shared" si="94"/>
        <v>1646.1389191845083</v>
      </c>
      <c r="CH10" s="13">
        <f t="shared" si="94"/>
        <v>1670.1772874294547</v>
      </c>
      <c r="CI10" s="13">
        <f t="shared" si="94"/>
        <v>1694.365895475843</v>
      </c>
      <c r="CJ10" s="13">
        <f t="shared" si="94"/>
        <v>1718.7056823226158</v>
      </c>
      <c r="CK10" s="13">
        <f t="shared" si="94"/>
        <v>1743.1975928370957</v>
      </c>
      <c r="CL10" s="13">
        <f t="shared" si="94"/>
        <v>1767.8425777923549</v>
      </c>
      <c r="CM10" s="13">
        <f t="shared" si="94"/>
        <v>1792.641593903536</v>
      </c>
      <c r="CN10" s="13">
        <f t="shared" si="94"/>
        <v>1817.5956038654549</v>
      </c>
      <c r="CO10" s="13">
        <f t="shared" si="94"/>
        <v>1842.7055763896205</v>
      </c>
      <c r="CP10" s="13">
        <f t="shared" si="94"/>
        <v>1867.9724862420117</v>
      </c>
      <c r="CQ10" s="13">
        <f t="shared" si="94"/>
        <v>1893.3973142810282</v>
      </c>
      <c r="CR10" s="13">
        <f t="shared" si="94"/>
        <v>1918.9810474953265</v>
      </c>
      <c r="CS10" s="13">
        <f t="shared" si="94"/>
        <v>1944.7246790421777</v>
      </c>
      <c r="CT10" s="13">
        <f t="shared" si="94"/>
        <v>1970.6292082861764</v>
      </c>
      <c r="CU10" s="13">
        <f t="shared" si="94"/>
        <v>1996.6956408379483</v>
      </c>
      <c r="CV10" s="13">
        <f t="shared" si="94"/>
        <v>2022.9249885932077</v>
      </c>
      <c r="CW10" s="13">
        <f t="shared" si="94"/>
        <v>2049.318269771873</v>
      </c>
      <c r="CX10" s="13">
        <f t="shared" si="94"/>
        <v>2075.8765089579974</v>
      </c>
      <c r="CY10" s="13">
        <f t="shared" si="94"/>
        <v>2102.6007371389423</v>
      </c>
      <c r="CZ10" s="13">
        <f t="shared" si="94"/>
        <v>2129.4919917460647</v>
      </c>
      <c r="DA10" s="13">
        <f t="shared" si="94"/>
        <v>2156.5513166944729</v>
      </c>
      <c r="DB10" s="13">
        <f t="shared" si="94"/>
        <v>2183.7797624238301</v>
      </c>
      <c r="DC10" s="13">
        <f t="shared" si="94"/>
        <v>2211.1783859389834</v>
      </c>
      <c r="DD10" s="13">
        <f t="shared" si="94"/>
        <v>2238.7482508511166</v>
      </c>
      <c r="DE10" s="13">
        <f t="shared" si="94"/>
        <v>2266.490427418903</v>
      </c>
      <c r="DF10" s="13">
        <f t="shared" si="94"/>
        <v>2294.4059925902984</v>
      </c>
      <c r="DG10" s="13">
        <f t="shared" si="94"/>
        <v>2322.4960300439852</v>
      </c>
      <c r="DH10" s="13">
        <f t="shared" si="94"/>
        <v>2350.7616302317474</v>
      </c>
      <c r="DI10" s="13">
        <f t="shared" si="94"/>
        <v>2379.2038904207293</v>
      </c>
      <c r="DJ10" s="13">
        <f t="shared" si="94"/>
        <v>2407.8239147358108</v>
      </c>
      <c r="DK10" s="13">
        <f t="shared" si="94"/>
        <v>2436.622814202914</v>
      </c>
      <c r="DL10" s="13">
        <f t="shared" si="94"/>
        <v>2465.6017067917273</v>
      </c>
      <c r="DM10" s="13">
        <f t="shared" si="94"/>
        <v>2494.7617174591287</v>
      </c>
      <c r="DN10" s="13">
        <f t="shared" si="94"/>
        <v>2524.1039781932486</v>
      </c>
      <c r="DO10" s="13">
        <f t="shared" si="94"/>
        <v>2553.6296280570095</v>
      </c>
      <c r="DP10" s="13">
        <f t="shared" si="94"/>
        <v>2583.3398132323637</v>
      </c>
      <c r="DQ10" s="13">
        <f t="shared" si="94"/>
        <v>2613.2356870650547</v>
      </c>
      <c r="DR10" s="13">
        <f t="shared" si="94"/>
        <v>2643.3184101092047</v>
      </c>
      <c r="DS10" s="13">
        <f t="shared" si="94"/>
        <v>2673.5891501723672</v>
      </c>
      <c r="DT10" s="13">
        <f t="shared" si="94"/>
        <v>2704.0490823609871</v>
      </c>
    </row>
    <row r="11" spans="1:135" x14ac:dyDescent="0.3">
      <c r="A11" s="12" t="s">
        <v>14</v>
      </c>
      <c r="B11" s="8">
        <f>Laskuri!$C$5/12*B7</f>
        <v>93.749999999999986</v>
      </c>
      <c r="C11" s="8">
        <f>Laskuri!$C$5/12*(B7+B5)</f>
        <v>107.49999999999999</v>
      </c>
      <c r="D11" s="8">
        <f>Laskuri!$C$5/12*(C7+C5)</f>
        <v>121.9218750000002</v>
      </c>
      <c r="E11" s="8">
        <f>Laskuri!$C$5/12*(D7+D5)</f>
        <v>136.43388671875039</v>
      </c>
      <c r="F11" s="8">
        <f>Laskuri!$C$5/12*(E7+E5)</f>
        <v>151.03659851074281</v>
      </c>
      <c r="G11" s="8">
        <f>Laskuri!$C$5/12*(F7+F5)</f>
        <v>165.73057725143516</v>
      </c>
      <c r="H11" s="8">
        <f>Laskuri!$C$5/12*(G7+G5)</f>
        <v>180.51639335925685</v>
      </c>
      <c r="I11" s="8">
        <f>Laskuri!$C$5/12*(H7+H5)</f>
        <v>195.39462081775241</v>
      </c>
      <c r="J11" s="8">
        <f>Laskuri!$C$5/12*(I7+I5)</f>
        <v>210.36583719786356</v>
      </c>
      <c r="K11" s="8">
        <f>Laskuri!$C$5/12*(J7+J5)</f>
        <v>225.43062368035046</v>
      </c>
      <c r="L11" s="8">
        <f>Laskuri!$C$5/12*(K7+K5)</f>
        <v>240.58956507835285</v>
      </c>
      <c r="M11" s="8">
        <f>Laskuri!$C$5/12*(L7+L5)</f>
        <v>255.84324986009275</v>
      </c>
      <c r="N11" s="8">
        <f>Laskuri!$C$5/12*(M7+M5)</f>
        <v>271.19227017171852</v>
      </c>
      <c r="O11" s="8">
        <f>Laskuri!$C$5/12*(N7+N5)</f>
        <v>286.63722186029196</v>
      </c>
      <c r="P11" s="8">
        <f>Laskuri!$C$5/12*(O7+O5)</f>
        <v>302.17870449691901</v>
      </c>
      <c r="Q11" s="8">
        <f>Laskuri!$C$5/12*(P7+P5)</f>
        <v>317.81732140002498</v>
      </c>
      <c r="R11" s="8">
        <f>Laskuri!$C$5/12*(Q7+Q5)</f>
        <v>333.55367965877531</v>
      </c>
      <c r="S11" s="8">
        <f>Laskuri!$C$5/12*(R7+R5)</f>
        <v>349.38839015664286</v>
      </c>
      <c r="T11" s="8">
        <f>Laskuri!$C$5/12*(S7+S5)</f>
        <v>365.32206759512206</v>
      </c>
      <c r="U11" s="8">
        <f>Laskuri!$C$5/12*(T7+T5)</f>
        <v>381.35533051759182</v>
      </c>
      <c r="V11" s="8">
        <f>Laskuri!$C$5/12*(U7+U5)</f>
        <v>397.48880133332699</v>
      </c>
      <c r="W11" s="8">
        <f>Laskuri!$C$5/12*(V7+V5)</f>
        <v>413.72310634166047</v>
      </c>
      <c r="X11" s="8">
        <f>Laskuri!$C$5/12*(W7+W5)</f>
        <v>430.05887575629612</v>
      </c>
      <c r="Y11" s="8">
        <f>Laskuri!$C$5/12*(X7+X5)</f>
        <v>446.49674372977319</v>
      </c>
      <c r="Z11" s="8">
        <f>Laskuri!$C$5/12*(Y7+Y5)</f>
        <v>463.03734837808446</v>
      </c>
      <c r="AA11" s="8">
        <f>Laskuri!$C$5/12*(Z7+Z5)</f>
        <v>479.68133180544771</v>
      </c>
      <c r="AB11" s="8">
        <f>Laskuri!$C$5/12*(AA7+AA5)</f>
        <v>496.42934012923195</v>
      </c>
      <c r="AC11" s="8">
        <f>Laskuri!$C$5/12*(AB7+AB5)</f>
        <v>513.28202350503989</v>
      </c>
      <c r="AD11" s="8">
        <f>Laskuri!$C$5/12*(AC7+AC5)</f>
        <v>530.24003615194658</v>
      </c>
      <c r="AE11" s="8">
        <f>Laskuri!$C$5/12*(AD7+AD5)</f>
        <v>547.30403637789641</v>
      </c>
      <c r="AF11" s="8">
        <f>Laskuri!$C$5/12*(AE7+AE5)</f>
        <v>564.47468660525851</v>
      </c>
      <c r="AG11" s="8">
        <f>Laskuri!$C$5/12*(AF7+AF5)</f>
        <v>581.75265339654152</v>
      </c>
      <c r="AH11" s="8">
        <f>Laskuri!$C$5/12*(AG7+AG5)</f>
        <v>599.13860748027014</v>
      </c>
      <c r="AI11" s="8">
        <f>Laskuri!$C$5/12*(AH7+AH5)</f>
        <v>616.63322377702207</v>
      </c>
      <c r="AJ11" s="8">
        <f>Laskuri!$C$5/12*(AI7+AI5)</f>
        <v>634.23718142562859</v>
      </c>
      <c r="AK11" s="8">
        <f>Laskuri!$C$5/12*(AJ7+AJ5)</f>
        <v>651.95116380953903</v>
      </c>
      <c r="AL11" s="8">
        <f>Laskuri!$C$5/12*(AK7+AK5)</f>
        <v>669.77585858334885</v>
      </c>
      <c r="AM11" s="8">
        <f>Laskuri!$C$5/12*(AL7+AL5)</f>
        <v>687.71195769949497</v>
      </c>
      <c r="AN11" s="8">
        <f>Laskuri!$C$5/12*(AM7+AM5)</f>
        <v>705.76015743511709</v>
      </c>
      <c r="AO11" s="8">
        <f>Laskuri!$C$5/12*(AN7+AN5)</f>
        <v>723.92115841908685</v>
      </c>
      <c r="AP11" s="8">
        <f>Laskuri!$C$5/12*(AO7+AO5)</f>
        <v>742.19566565920638</v>
      </c>
      <c r="AQ11" s="8">
        <f>Laskuri!$C$5/12*(AP7+AP5)</f>
        <v>760.58438856957662</v>
      </c>
      <c r="AR11" s="8">
        <f>Laskuri!$C$5/12*(AQ7+AQ5)</f>
        <v>779.08804099813676</v>
      </c>
      <c r="AS11" s="8">
        <f>Laskuri!$C$5/12*(AR7+AR5)</f>
        <v>797.70734125437536</v>
      </c>
      <c r="AT11" s="8">
        <f>Laskuri!$C$5/12*(AS7+AS5)</f>
        <v>816.44301213721553</v>
      </c>
      <c r="AU11" s="8">
        <f>Laskuri!$C$5/12*(AT7+AT5)</f>
        <v>835.2957809630733</v>
      </c>
      <c r="AV11" s="8">
        <f>Laskuri!$C$5/12*(AU7+AU5)</f>
        <v>854.26637959409288</v>
      </c>
      <c r="AW11" s="8">
        <f>Laskuri!$C$5/12*(AV7+AV5)</f>
        <v>873.35554446655613</v>
      </c>
      <c r="AX11" s="8">
        <f>Laskuri!$C$5/12*(AW7+AW5)</f>
        <v>892.56401661947234</v>
      </c>
      <c r="AY11" s="8">
        <f>Laskuri!$C$5/12*(AX7+AX5)</f>
        <v>911.89254172334438</v>
      </c>
      <c r="AZ11" s="8">
        <f>Laskuri!$C$5/12*(AY7+AY5)</f>
        <v>931.34187010911546</v>
      </c>
      <c r="BA11" s="8">
        <f>Laskuri!$C$5/12*(AZ7+AZ5)</f>
        <v>950.91275679729767</v>
      </c>
      <c r="BB11" s="8">
        <f>Laskuri!$C$5/12*(BA7+BA5)</f>
        <v>970.6059615272809</v>
      </c>
      <c r="BC11" s="8">
        <f>Laskuri!$C$5/12*(BB7+BB5)</f>
        <v>990.42224878682669</v>
      </c>
      <c r="BD11" s="8">
        <f>Laskuri!$C$5/12*(BC7+BC5)</f>
        <v>1010.3623878417446</v>
      </c>
      <c r="BE11" s="8">
        <f>Laskuri!$C$5/12*(BD7+BD5)</f>
        <v>1030.4271527657559</v>
      </c>
      <c r="BF11" s="8">
        <f>Laskuri!$C$5/12*(BE7+BE5)</f>
        <v>1050.6173224705421</v>
      </c>
      <c r="BG11" s="8">
        <f>Laskuri!$C$5/12*(BF7+BF5)</f>
        <v>1070.9336807359832</v>
      </c>
      <c r="BH11" s="8">
        <f>Laskuri!$C$5/12*(BG7+BG5)</f>
        <v>1091.3770162405835</v>
      </c>
      <c r="BI11" s="8">
        <f>Laskuri!$C$5/12*(BH7+BH5)</f>
        <v>1111.9481225920872</v>
      </c>
      <c r="BJ11" s="8">
        <f>Laskuri!$C$5/12*(BI7+BI5)</f>
        <v>1132.6477983582881</v>
      </c>
      <c r="BK11" s="8">
        <f>Laskuri!$C$5/12*(BJ7+BJ5)</f>
        <v>1153.4768470980277</v>
      </c>
      <c r="BL11" s="8">
        <f>Laskuri!$C$5/12*(BK7+BK5)</f>
        <v>1174.4360773923906</v>
      </c>
      <c r="BM11" s="8">
        <f>Laskuri!$C$5/12*(BL7+BL5)</f>
        <v>1195.5263028760933</v>
      </c>
      <c r="BN11" s="8">
        <f>Laskuri!$C$5/12*(BM7+BM5)</f>
        <v>1216.7483422690691</v>
      </c>
      <c r="BO11" s="8">
        <f>Laskuri!$C$5/12*(BN7+BN5)</f>
        <v>1238.1030194082512</v>
      </c>
      <c r="BP11" s="8">
        <f>Laskuri!$C$5/12*(BO7+BO5)</f>
        <v>1259.591163279553</v>
      </c>
      <c r="BQ11" s="8">
        <f>Laskuri!$C$5/12*(BP7+BP5)</f>
        <v>1281.2136080500504</v>
      </c>
      <c r="BR11" s="8">
        <f>Laskuri!$C$5/12*(BQ7+BQ5)</f>
        <v>1302.9711931003637</v>
      </c>
      <c r="BS11" s="8">
        <f>Laskuri!$C$5/12*(BR7+BR5)</f>
        <v>1324.8647630572414</v>
      </c>
      <c r="BT11" s="8">
        <f>Laskuri!$C$5/12*(BS7+BS5)</f>
        <v>1346.8951678263493</v>
      </c>
      <c r="BU11" s="8">
        <f>Laskuri!$C$5/12*(BT7+BT5)</f>
        <v>1369.0632626252643</v>
      </c>
      <c r="BV11" s="8">
        <f>Laskuri!$C$5/12*(BU7+BU5)</f>
        <v>1391.3699080166723</v>
      </c>
      <c r="BW11" s="8">
        <f>Laskuri!$C$5/12*(BV7+BV5)</f>
        <v>1413.815969941777</v>
      </c>
      <c r="BX11" s="8">
        <f>Laskuri!$C$5/12*(BW7+BW5)</f>
        <v>1436.4023197539134</v>
      </c>
      <c r="BY11" s="8">
        <f>Laskuri!$C$5/12*(BX7+BX5)</f>
        <v>1459.1298342523755</v>
      </c>
      <c r="BZ11" s="8">
        <f>Laskuri!$C$5/12*(BY7+BY5)</f>
        <v>1481.9993957164531</v>
      </c>
      <c r="CA11" s="8">
        <f>Laskuri!$C$5/12*(BZ7+BZ5)</f>
        <v>1505.0118919396814</v>
      </c>
      <c r="CB11" s="8">
        <f>Laskuri!$C$5/12*(CA7+CA5)</f>
        <v>1528.1682162643046</v>
      </c>
      <c r="CC11" s="8">
        <f>Laskuri!$C$5/12*(CB7+CB5)</f>
        <v>1551.4692676159568</v>
      </c>
      <c r="CD11" s="8">
        <f>Laskuri!$C$5/12*(CC7+CC5)</f>
        <v>1574.9159505385569</v>
      </c>
      <c r="CE11" s="8">
        <f>Laskuri!$C$5/12*(CD7+CD5)</f>
        <v>1598.5091752294234</v>
      </c>
      <c r="CF11" s="8">
        <f>Laskuri!$C$5/12*(CE7+CE5)</f>
        <v>1622.2498575746074</v>
      </c>
      <c r="CG11" s="8">
        <f>Laskuri!$C$5/12*(CF7+CF5)</f>
        <v>1646.1389191844492</v>
      </c>
      <c r="CH11" s="8">
        <f>Laskuri!$C$5/12*(CG7+CG5)</f>
        <v>1670.1772874293524</v>
      </c>
      <c r="CI11" s="8">
        <f>Laskuri!$C$5/12*(CH7+CH5)</f>
        <v>1694.3658954757864</v>
      </c>
      <c r="CJ11" s="8">
        <f>Laskuri!$C$5/12*(CI7+CI5)</f>
        <v>1718.7056823225105</v>
      </c>
      <c r="CK11" s="8">
        <f>Laskuri!$C$5/12*(CJ7+CJ5)</f>
        <v>1743.1975928370268</v>
      </c>
      <c r="CL11" s="8">
        <f>Laskuri!$C$5/12*(CK7+CK5)</f>
        <v>1767.8425777922587</v>
      </c>
      <c r="CM11" s="8">
        <f>Laskuri!$C$5/12*(CL7+CL5)</f>
        <v>1792.6415939034609</v>
      </c>
      <c r="CN11" s="8">
        <f>Laskuri!$C$5/12*(CM7+CM5)</f>
        <v>1817.595603865358</v>
      </c>
      <c r="CO11" s="8">
        <f>Laskuri!$C$5/12*(CN7+CN5)</f>
        <v>1842.7055763895171</v>
      </c>
      <c r="CP11" s="8">
        <f>Laskuri!$C$5/12*(CO7+CO5)</f>
        <v>1867.9724862419523</v>
      </c>
      <c r="CQ11" s="8">
        <f>Laskuri!$C$5/12*(CP7+CP5)</f>
        <v>1893.3973142809648</v>
      </c>
      <c r="CR11" s="8">
        <f>Laskuri!$C$5/12*(CQ7+CQ5)</f>
        <v>1918.9810474952212</v>
      </c>
      <c r="CS11" s="8">
        <f>Laskuri!$C$5/12*(CR7+CR5)</f>
        <v>1944.724679042067</v>
      </c>
      <c r="CT11" s="8">
        <f>Laskuri!$C$5/12*(CS7+CS5)</f>
        <v>1970.6292082860805</v>
      </c>
      <c r="CU11" s="8">
        <f>Laskuri!$C$5/12*(CT7+CT5)</f>
        <v>1996.6956408378692</v>
      </c>
      <c r="CV11" s="8">
        <f>Laskuri!$C$5/12*(CU7+CU5)</f>
        <v>2022.9249885931063</v>
      </c>
      <c r="CW11" s="8">
        <f>Laskuri!$C$5/12*(CV7+CV5)</f>
        <v>2049.3182697718139</v>
      </c>
      <c r="CX11" s="8">
        <f>Laskuri!$C$5/12*(CW7+CW5)</f>
        <v>2075.8765089578883</v>
      </c>
      <c r="CY11" s="8">
        <f>Laskuri!$C$5/12*(CX7+CX5)</f>
        <v>2102.6007371388755</v>
      </c>
      <c r="CZ11" s="8">
        <f>Laskuri!$C$5/12*(CY7+CY5)</f>
        <v>2129.4919917459938</v>
      </c>
      <c r="DA11" s="8">
        <f>Laskuri!$C$5/12*(CZ7+CZ5)</f>
        <v>2156.551316694407</v>
      </c>
      <c r="DB11" s="8">
        <f>Laskuri!$C$5/12*(DA7+DA5)</f>
        <v>2183.7797624237473</v>
      </c>
      <c r="DC11" s="8">
        <f>Laskuri!$C$5/12*(DB7+DB5)</f>
        <v>2211.1783859388961</v>
      </c>
      <c r="DD11" s="8">
        <f>Laskuri!$C$5/12*(DC7+DC5)</f>
        <v>2238.7482508510147</v>
      </c>
      <c r="DE11" s="8">
        <f>Laskuri!$C$5/12*(DD7+DD5)</f>
        <v>2266.4904274188343</v>
      </c>
      <c r="DF11" s="8">
        <f>Laskuri!$C$5/12*(DE7+DE5)</f>
        <v>2294.4059925902025</v>
      </c>
      <c r="DG11" s="8">
        <f>Laskuri!$C$5/12*(DF7+DF5)</f>
        <v>2322.496030043892</v>
      </c>
      <c r="DH11" s="8">
        <f>Laskuri!$C$5/12*(DG7+DG5)</f>
        <v>2350.7616302316669</v>
      </c>
      <c r="DI11" s="8">
        <f>Laskuri!$C$5/12*(DH7+DH5)</f>
        <v>2379.2038904206152</v>
      </c>
      <c r="DJ11" s="8">
        <f>Laskuri!$C$5/12*(DI7+DI5)</f>
        <v>2407.8239147357449</v>
      </c>
      <c r="DK11" s="8">
        <f>Laskuri!$C$5/12*(DJ7+DJ5)</f>
        <v>2436.6228142028435</v>
      </c>
      <c r="DL11" s="8">
        <f>Laskuri!$C$5/12*(DK7+DK5)</f>
        <v>2465.6017067916118</v>
      </c>
      <c r="DM11" s="8">
        <f>Laskuri!$C$5/12*(DL7+DL5)</f>
        <v>2494.76171745906</v>
      </c>
      <c r="DN11" s="8">
        <f>Laskuri!$C$5/12*(DM7+DM5)</f>
        <v>2524.1039781931795</v>
      </c>
      <c r="DO11" s="8">
        <f>Laskuri!$C$5/12*(DN7+DN5)</f>
        <v>2553.6296280568877</v>
      </c>
      <c r="DP11" s="8">
        <f>Laskuri!$C$5/12*(DO7+DO5)</f>
        <v>2583.3398132322436</v>
      </c>
      <c r="DQ11" s="8">
        <f>Laskuri!$C$5/12*(DP7+DP5)</f>
        <v>2613.235687064946</v>
      </c>
      <c r="DR11" s="8">
        <f>Laskuri!$C$5/12*(DQ7+DQ5)</f>
        <v>2643.3184101091028</v>
      </c>
      <c r="DS11" s="8">
        <f>Laskuri!$C$5/12*(DR7+DR5)</f>
        <v>2673.5891501722854</v>
      </c>
      <c r="DT11" s="8">
        <f>Laskuri!$C$5/12*(DS7+DS5)</f>
        <v>2704.0490823608625</v>
      </c>
    </row>
    <row r="12" spans="1:135" x14ac:dyDescent="0.3">
      <c r="A12" s="12" t="s">
        <v>17</v>
      </c>
      <c r="B12" s="8"/>
      <c r="C12" s="8" t="str">
        <f t="shared" ref="C12:W12" si="95">IF(C10&lt;C11,C10-C11,"")</f>
        <v/>
      </c>
      <c r="D12" s="8" t="str">
        <f t="shared" si="95"/>
        <v/>
      </c>
      <c r="E12" s="8" t="str">
        <f t="shared" si="95"/>
        <v/>
      </c>
      <c r="F12" s="8" t="str">
        <f t="shared" si="95"/>
        <v/>
      </c>
      <c r="G12" s="8" t="str">
        <f t="shared" si="95"/>
        <v/>
      </c>
      <c r="H12" s="8" t="str">
        <f t="shared" si="95"/>
        <v/>
      </c>
      <c r="I12" s="8" t="str">
        <f t="shared" si="95"/>
        <v/>
      </c>
      <c r="J12" s="8" t="str">
        <f t="shared" si="95"/>
        <v/>
      </c>
      <c r="K12" s="8" t="str">
        <f t="shared" si="95"/>
        <v/>
      </c>
      <c r="L12" s="8" t="str">
        <f t="shared" si="95"/>
        <v/>
      </c>
      <c r="M12" s="8" t="str">
        <f t="shared" si="95"/>
        <v/>
      </c>
      <c r="N12" s="8" t="str">
        <f t="shared" si="95"/>
        <v/>
      </c>
      <c r="O12" s="8" t="str">
        <f t="shared" si="95"/>
        <v/>
      </c>
      <c r="P12" s="8" t="str">
        <f t="shared" si="95"/>
        <v/>
      </c>
      <c r="Q12" s="8" t="str">
        <f t="shared" si="95"/>
        <v/>
      </c>
      <c r="R12" s="8" t="str">
        <f t="shared" si="95"/>
        <v/>
      </c>
      <c r="S12" s="8" t="str">
        <f t="shared" si="95"/>
        <v/>
      </c>
      <c r="T12" s="8" t="str">
        <f t="shared" si="95"/>
        <v/>
      </c>
      <c r="U12" s="8" t="str">
        <f t="shared" si="95"/>
        <v/>
      </c>
      <c r="V12" s="8" t="str">
        <f t="shared" si="95"/>
        <v/>
      </c>
      <c r="W12" s="8" t="str">
        <f t="shared" si="95"/>
        <v/>
      </c>
      <c r="X12" s="8" t="str">
        <f t="shared" ref="X12:BO12" si="96">IF(X10&lt;X11,X10-X11,"")</f>
        <v/>
      </c>
      <c r="Y12" s="8" t="str">
        <f t="shared" si="96"/>
        <v/>
      </c>
      <c r="Z12" s="8" t="str">
        <f t="shared" si="96"/>
        <v/>
      </c>
      <c r="AA12" s="8" t="str">
        <f t="shared" si="96"/>
        <v/>
      </c>
      <c r="AB12" s="8" t="str">
        <f t="shared" si="96"/>
        <v/>
      </c>
      <c r="AC12" s="8" t="str">
        <f t="shared" si="96"/>
        <v/>
      </c>
      <c r="AD12" s="8" t="str">
        <f t="shared" si="96"/>
        <v/>
      </c>
      <c r="AE12" s="8" t="str">
        <f t="shared" si="96"/>
        <v/>
      </c>
      <c r="AF12" s="8" t="str">
        <f t="shared" si="96"/>
        <v/>
      </c>
      <c r="AG12" s="8" t="str">
        <f t="shared" si="96"/>
        <v/>
      </c>
      <c r="AH12" s="8" t="str">
        <f t="shared" si="96"/>
        <v/>
      </c>
      <c r="AI12" s="8" t="str">
        <f t="shared" si="96"/>
        <v/>
      </c>
      <c r="AJ12" s="8" t="str">
        <f t="shared" si="96"/>
        <v/>
      </c>
      <c r="AK12" s="8" t="str">
        <f t="shared" si="96"/>
        <v/>
      </c>
      <c r="AL12" s="8" t="str">
        <f t="shared" si="96"/>
        <v/>
      </c>
      <c r="AM12" s="8" t="str">
        <f t="shared" si="96"/>
        <v/>
      </c>
      <c r="AN12" s="8" t="str">
        <f t="shared" si="96"/>
        <v/>
      </c>
      <c r="AO12" s="8" t="str">
        <f t="shared" si="96"/>
        <v/>
      </c>
      <c r="AP12" s="8" t="str">
        <f t="shared" si="96"/>
        <v/>
      </c>
      <c r="AQ12" s="8" t="str">
        <f t="shared" si="96"/>
        <v/>
      </c>
      <c r="AR12" s="8" t="str">
        <f t="shared" si="96"/>
        <v/>
      </c>
      <c r="AS12" s="8" t="str">
        <f t="shared" si="96"/>
        <v/>
      </c>
      <c r="AT12" s="8" t="str">
        <f t="shared" si="96"/>
        <v/>
      </c>
      <c r="AU12" s="8" t="str">
        <f t="shared" si="96"/>
        <v/>
      </c>
      <c r="AV12" s="8" t="str">
        <f t="shared" si="96"/>
        <v/>
      </c>
      <c r="AW12" s="8" t="str">
        <f t="shared" si="96"/>
        <v/>
      </c>
      <c r="AX12" s="8" t="str">
        <f t="shared" si="96"/>
        <v/>
      </c>
      <c r="AY12" s="8" t="str">
        <f t="shared" si="96"/>
        <v/>
      </c>
      <c r="AZ12" s="8" t="str">
        <f t="shared" si="96"/>
        <v/>
      </c>
      <c r="BA12" s="8" t="str">
        <f t="shared" si="96"/>
        <v/>
      </c>
      <c r="BB12" s="8" t="str">
        <f t="shared" si="96"/>
        <v/>
      </c>
      <c r="BC12" s="8" t="str">
        <f t="shared" si="96"/>
        <v/>
      </c>
      <c r="BD12" s="8" t="str">
        <f t="shared" si="96"/>
        <v/>
      </c>
      <c r="BE12" s="8" t="str">
        <f t="shared" si="96"/>
        <v/>
      </c>
      <c r="BF12" s="8" t="str">
        <f t="shared" si="96"/>
        <v/>
      </c>
      <c r="BG12" s="8" t="str">
        <f t="shared" si="96"/>
        <v/>
      </c>
      <c r="BH12" s="8" t="str">
        <f t="shared" si="96"/>
        <v/>
      </c>
      <c r="BI12" s="8" t="str">
        <f t="shared" si="96"/>
        <v/>
      </c>
      <c r="BJ12" s="8" t="str">
        <f t="shared" si="96"/>
        <v/>
      </c>
      <c r="BK12" s="8" t="str">
        <f t="shared" si="96"/>
        <v/>
      </c>
      <c r="BL12" s="8" t="str">
        <f t="shared" si="96"/>
        <v/>
      </c>
      <c r="BM12" s="8" t="str">
        <f t="shared" si="96"/>
        <v/>
      </c>
      <c r="BN12" s="8" t="str">
        <f t="shared" si="96"/>
        <v/>
      </c>
      <c r="BO12" s="8" t="str">
        <f t="shared" si="96"/>
        <v/>
      </c>
      <c r="BP12" s="8" t="str">
        <f t="shared" ref="BP12:DT12" si="97">IF(BP10&lt;BP11,BP10-BP11,"")</f>
        <v/>
      </c>
      <c r="BQ12" s="8" t="str">
        <f t="shared" si="97"/>
        <v/>
      </c>
      <c r="BR12" s="8" t="str">
        <f t="shared" si="97"/>
        <v/>
      </c>
      <c r="BS12" s="8" t="str">
        <f t="shared" si="97"/>
        <v/>
      </c>
      <c r="BT12" s="8" t="str">
        <f t="shared" si="97"/>
        <v/>
      </c>
      <c r="BU12" s="8" t="str">
        <f t="shared" si="97"/>
        <v/>
      </c>
      <c r="BV12" s="8" t="str">
        <f t="shared" si="97"/>
        <v/>
      </c>
      <c r="BW12" s="8" t="str">
        <f t="shared" si="97"/>
        <v/>
      </c>
      <c r="BX12" s="8" t="str">
        <f t="shared" si="97"/>
        <v/>
      </c>
      <c r="BY12" s="8" t="str">
        <f t="shared" si="97"/>
        <v/>
      </c>
      <c r="BZ12" s="8" t="str">
        <f t="shared" si="97"/>
        <v/>
      </c>
      <c r="CA12" s="8" t="str">
        <f t="shared" si="97"/>
        <v/>
      </c>
      <c r="CB12" s="8" t="str">
        <f t="shared" si="97"/>
        <v/>
      </c>
      <c r="CC12" s="8" t="str">
        <f t="shared" si="97"/>
        <v/>
      </c>
      <c r="CD12" s="8" t="str">
        <f t="shared" si="97"/>
        <v/>
      </c>
      <c r="CE12" s="8" t="str">
        <f t="shared" si="97"/>
        <v/>
      </c>
      <c r="CF12" s="8" t="str">
        <f t="shared" si="97"/>
        <v/>
      </c>
      <c r="CG12" s="8" t="str">
        <f t="shared" si="97"/>
        <v/>
      </c>
      <c r="CH12" s="8" t="str">
        <f t="shared" si="97"/>
        <v/>
      </c>
      <c r="CI12" s="8" t="str">
        <f t="shared" si="97"/>
        <v/>
      </c>
      <c r="CJ12" s="8" t="str">
        <f t="shared" si="97"/>
        <v/>
      </c>
      <c r="CK12" s="8" t="str">
        <f t="shared" si="97"/>
        <v/>
      </c>
      <c r="CL12" s="8" t="str">
        <f t="shared" si="97"/>
        <v/>
      </c>
      <c r="CM12" s="8" t="str">
        <f t="shared" si="97"/>
        <v/>
      </c>
      <c r="CN12" s="8" t="str">
        <f t="shared" si="97"/>
        <v/>
      </c>
      <c r="CO12" s="8" t="str">
        <f t="shared" si="97"/>
        <v/>
      </c>
      <c r="CP12" s="8" t="str">
        <f t="shared" si="97"/>
        <v/>
      </c>
      <c r="CQ12" s="8" t="str">
        <f t="shared" si="97"/>
        <v/>
      </c>
      <c r="CR12" s="8" t="str">
        <f t="shared" si="97"/>
        <v/>
      </c>
      <c r="CS12" s="8" t="str">
        <f t="shared" si="97"/>
        <v/>
      </c>
      <c r="CT12" s="8" t="str">
        <f t="shared" si="97"/>
        <v/>
      </c>
      <c r="CU12" s="8" t="str">
        <f t="shared" si="97"/>
        <v/>
      </c>
      <c r="CV12" s="8" t="str">
        <f t="shared" si="97"/>
        <v/>
      </c>
      <c r="CW12" s="8" t="str">
        <f t="shared" si="97"/>
        <v/>
      </c>
      <c r="CX12" s="8" t="str">
        <f t="shared" si="97"/>
        <v/>
      </c>
      <c r="CY12" s="8" t="str">
        <f t="shared" si="97"/>
        <v/>
      </c>
      <c r="CZ12" s="8" t="str">
        <f t="shared" si="97"/>
        <v/>
      </c>
      <c r="DA12" s="8" t="str">
        <f t="shared" si="97"/>
        <v/>
      </c>
      <c r="DB12" s="8" t="str">
        <f t="shared" si="97"/>
        <v/>
      </c>
      <c r="DC12" s="8" t="str">
        <f t="shared" si="97"/>
        <v/>
      </c>
      <c r="DD12" s="8" t="str">
        <f t="shared" si="97"/>
        <v/>
      </c>
      <c r="DE12" s="8" t="str">
        <f t="shared" si="97"/>
        <v/>
      </c>
      <c r="DF12" s="8" t="str">
        <f t="shared" si="97"/>
        <v/>
      </c>
      <c r="DG12" s="8" t="str">
        <f t="shared" si="97"/>
        <v/>
      </c>
      <c r="DH12" s="8" t="str">
        <f t="shared" si="97"/>
        <v/>
      </c>
      <c r="DI12" s="8" t="str">
        <f t="shared" si="97"/>
        <v/>
      </c>
      <c r="DJ12" s="8" t="str">
        <f t="shared" si="97"/>
        <v/>
      </c>
      <c r="DK12" s="8" t="str">
        <f t="shared" si="97"/>
        <v/>
      </c>
      <c r="DL12" s="8" t="str">
        <f t="shared" si="97"/>
        <v/>
      </c>
      <c r="DM12" s="8" t="str">
        <f t="shared" si="97"/>
        <v/>
      </c>
      <c r="DN12" s="8" t="str">
        <f t="shared" si="97"/>
        <v/>
      </c>
      <c r="DO12" s="8" t="str">
        <f t="shared" si="97"/>
        <v/>
      </c>
      <c r="DP12" s="8" t="str">
        <f t="shared" si="97"/>
        <v/>
      </c>
      <c r="DQ12" s="8" t="str">
        <f t="shared" si="97"/>
        <v/>
      </c>
      <c r="DR12" s="8" t="str">
        <f t="shared" si="97"/>
        <v/>
      </c>
      <c r="DS12" s="8" t="str">
        <f t="shared" si="97"/>
        <v/>
      </c>
      <c r="DT12" s="8" t="str">
        <f t="shared" si="97"/>
        <v/>
      </c>
    </row>
    <row r="13" spans="1:135" s="16" customFormat="1" ht="15.75" thickBot="1" x14ac:dyDescent="0.35">
      <c r="A13" s="16" t="s">
        <v>19</v>
      </c>
      <c r="B13" s="17"/>
      <c r="C13" s="97">
        <f t="shared" ref="C13" si="98">IF(C10&gt;=0,RATE(1,C5,B7,-C7,1)*12,C10/B8)</f>
        <v>7.500000000002309E-2</v>
      </c>
      <c r="D13" s="97">
        <f t="shared" ref="D13" si="99">IF(D10&gt;=0,RATE(1,D5,C7,-D7,1)*12,D10/C8)</f>
        <v>7.4999999999997374E-2</v>
      </c>
      <c r="E13" s="97">
        <f t="shared" ref="E13" si="100">IF(E10&gt;=0,RATE(1,E5,D7,-E7,1)*12,E10/D8)</f>
        <v>7.500000000004152E-2</v>
      </c>
      <c r="F13" s="97">
        <f t="shared" ref="F13" si="101">IF(F10&gt;=0,RATE(1,F5,E7,-F7,1)*12,F10/E8)</f>
        <v>7.5000000000030848E-2</v>
      </c>
      <c r="G13" s="97">
        <f t="shared" ref="G13" si="102">IF(G10&gt;=0,RATE(1,G5,F7,-G7,1)*12,G10/F8)</f>
        <v>7.5000000000005243E-2</v>
      </c>
      <c r="H13" s="97">
        <f t="shared" ref="H13" si="103">IF(H10&gt;=0,RATE(1,H5,G7,-H7,1)*12,H10/G8)</f>
        <v>7.5000000000007311E-2</v>
      </c>
      <c r="I13" s="97">
        <f t="shared" ref="I13" si="104">IF(I10&gt;=0,RATE(1,I5,H7,-I7,1)*12,I10/H8)</f>
        <v>7.5000000000015069E-2</v>
      </c>
      <c r="J13" s="97">
        <f t="shared" ref="J13" si="105">IF(J10&gt;=0,RATE(1,J5,I7,-J7,1)*12,J10/I8)</f>
        <v>7.5000000000017927E-2</v>
      </c>
      <c r="K13" s="97">
        <f t="shared" ref="K13" si="106">IF(K10&gt;=0,RATE(1,K5,J7,-K7,1)*12,K10/J8)</f>
        <v>7.5000000000003897E-2</v>
      </c>
      <c r="L13" s="97">
        <f t="shared" ref="L13" si="107">IF(L10&gt;=0,RATE(1,L5,K7,-L7,1)*12,L10/K8)</f>
        <v>7.5000000000004688E-2</v>
      </c>
      <c r="M13" s="97">
        <f t="shared" ref="M13" si="108">IF(M10&gt;=0,RATE(1,M5,L7,-M7,1)*12,M10/L8)</f>
        <v>7.5000000000012002E-2</v>
      </c>
      <c r="N13" s="97">
        <f t="shared" ref="N13" si="109">IF(N10&gt;=0,RATE(1,N5,M7,-N7,1)*12,N10/M8)</f>
        <v>7.5000000000004619E-2</v>
      </c>
      <c r="O13" s="97">
        <f t="shared" ref="O13" si="110">IF(O10&gt;=0,RATE(1,O5,N7,-O7,1)*12,O10/N8)</f>
        <v>7.5000000000011419E-2</v>
      </c>
      <c r="P13" s="97">
        <f t="shared" ref="P13" si="111">IF(P10&gt;=0,RATE(1,P5,O7,-P7,1)*12,P10/O8)</f>
        <v>7.5000000000016179E-2</v>
      </c>
      <c r="Q13" s="97">
        <f t="shared" ref="Q13" si="112">IF(Q10&gt;=0,RATE(1,Q5,P7,-Q7,1)*12,Q10/P8)</f>
        <v>7.5000000000016165E-2</v>
      </c>
      <c r="R13" s="97">
        <f t="shared" ref="R13" si="113">IF(R10&gt;=0,RATE(1,R5,Q7,-R7,1)*12,R10/Q8)</f>
        <v>7.4999999999999123E-2</v>
      </c>
      <c r="S13" s="97">
        <f t="shared" ref="S13" si="114">IF(S10&gt;=0,RATE(1,S5,R7,-S7,1)*12,S10/R8)</f>
        <v>7.5000000000005049E-2</v>
      </c>
      <c r="T13" s="97">
        <f t="shared" ref="T13" si="115">IF(T10&gt;=0,RATE(1,T5,S7,-T7,1)*12,T10/S8)</f>
        <v>7.5000000000005784E-2</v>
      </c>
      <c r="U13" s="97">
        <f t="shared" ref="U13" si="116">IF(U10&gt;=0,RATE(1,U5,T7,-U7,1)*12,U10/T8)</f>
        <v>7.5000000000000511E-2</v>
      </c>
      <c r="V13" s="97">
        <f t="shared" ref="V13" si="117">IF(V10&gt;=0,RATE(1,V5,U7,-V7,1)*12,V10/U8)</f>
        <v>7.4999999999998374E-2</v>
      </c>
      <c r="W13" s="97">
        <f t="shared" ref="W13" si="118">IF(W10&gt;=0,RATE(1,W5,V7,-W7,1)*12,W10/V8)</f>
        <v>7.500000000000763E-2</v>
      </c>
      <c r="X13" s="97">
        <f t="shared" ref="X13:BO13" si="119">IF(X10&gt;=0,RATE(1,X5,W7,-X7,1)*12,X10/W8)</f>
        <v>7.5000000000012307E-2</v>
      </c>
      <c r="Y13" s="97">
        <f t="shared" si="119"/>
        <v>7.500000000000763E-2</v>
      </c>
      <c r="Z13" s="97">
        <f t="shared" si="119"/>
        <v>7.5000000000006728E-2</v>
      </c>
      <c r="AA13" s="97">
        <f t="shared" si="119"/>
        <v>7.499999999999904E-2</v>
      </c>
      <c r="AB13" s="97">
        <f t="shared" si="119"/>
        <v>7.5000000000000691E-2</v>
      </c>
      <c r="AC13" s="17">
        <f t="shared" si="119"/>
        <v>7.500000000000015E-2</v>
      </c>
      <c r="AD13" s="17">
        <f t="shared" si="119"/>
        <v>7.5000000000006256E-2</v>
      </c>
      <c r="AE13" s="17">
        <f t="shared" si="119"/>
        <v>7.5000000000005479E-2</v>
      </c>
      <c r="AF13" s="17">
        <f t="shared" si="119"/>
        <v>7.500000000000967E-2</v>
      </c>
      <c r="AG13" s="17">
        <f t="shared" si="119"/>
        <v>7.5000000000003203E-2</v>
      </c>
      <c r="AH13" s="17">
        <f t="shared" si="119"/>
        <v>7.5000000000000455E-2</v>
      </c>
      <c r="AI13" s="17">
        <f t="shared" si="119"/>
        <v>7.500000000000305E-2</v>
      </c>
      <c r="AJ13" s="17">
        <f t="shared" si="119"/>
        <v>7.5000000000008615E-2</v>
      </c>
      <c r="AK13" s="17">
        <f t="shared" si="119"/>
        <v>7.5000000000009157E-2</v>
      </c>
      <c r="AL13" s="17">
        <f t="shared" si="119"/>
        <v>7.5000000000003064E-2</v>
      </c>
      <c r="AM13" s="17">
        <f t="shared" si="119"/>
        <v>7.500000000000695E-2</v>
      </c>
      <c r="AN13" s="17">
        <f t="shared" si="119"/>
        <v>7.5000000000003009E-2</v>
      </c>
      <c r="AO13" s="17">
        <f t="shared" si="119"/>
        <v>7.5000000000001538E-2</v>
      </c>
      <c r="AP13" s="17">
        <f t="shared" si="119"/>
        <v>7.500000000000559E-2</v>
      </c>
      <c r="AQ13" s="17">
        <f t="shared" si="119"/>
        <v>7.5000000000007047E-2</v>
      </c>
      <c r="AR13" s="17">
        <f t="shared" si="119"/>
        <v>7.5000000000005965E-2</v>
      </c>
      <c r="AS13" s="17">
        <f t="shared" si="119"/>
        <v>7.500000000000262E-2</v>
      </c>
      <c r="AT13" s="17">
        <f t="shared" si="119"/>
        <v>7.500000000000176E-2</v>
      </c>
      <c r="AU13" s="17">
        <f t="shared" si="119"/>
        <v>7.5000000000005604E-2</v>
      </c>
      <c r="AV13" s="17">
        <f t="shared" si="119"/>
        <v>7.5000000000005423E-2</v>
      </c>
      <c r="AW13" s="17">
        <f t="shared" si="119"/>
        <v>7.5000000000004619E-2</v>
      </c>
      <c r="AX13" s="17">
        <f t="shared" si="119"/>
        <v>7.5000000000007006E-2</v>
      </c>
      <c r="AY13" s="17">
        <f t="shared" si="119"/>
        <v>7.5000000000003814E-2</v>
      </c>
      <c r="AZ13" s="17">
        <f t="shared" si="119"/>
        <v>7.5000000000002023E-2</v>
      </c>
      <c r="BA13" s="17">
        <f t="shared" si="119"/>
        <v>7.5000000000005354E-2</v>
      </c>
      <c r="BB13" s="17">
        <f t="shared" si="119"/>
        <v>7.4999999999998485E-2</v>
      </c>
      <c r="BC13" s="17">
        <f t="shared" si="119"/>
        <v>7.5000000000001885E-2</v>
      </c>
      <c r="BD13" s="17">
        <f t="shared" si="119"/>
        <v>7.4999999999999664E-2</v>
      </c>
      <c r="BE13" s="17">
        <f t="shared" si="119"/>
        <v>7.5000000000005909E-2</v>
      </c>
      <c r="BF13" s="17">
        <f t="shared" si="119"/>
        <v>7.5000000000004757E-2</v>
      </c>
      <c r="BG13" s="17">
        <f t="shared" si="119"/>
        <v>7.5000000000003217E-2</v>
      </c>
      <c r="BH13" s="17">
        <f t="shared" si="119"/>
        <v>7.5000000000000094E-2</v>
      </c>
      <c r="BI13" s="17">
        <f t="shared" si="119"/>
        <v>7.499999999999854E-2</v>
      </c>
      <c r="BJ13" s="17">
        <f t="shared" si="119"/>
        <v>7.5000000000007228E-2</v>
      </c>
      <c r="BK13" s="17">
        <f t="shared" si="119"/>
        <v>7.5000000000001371E-2</v>
      </c>
      <c r="BL13" s="17">
        <f t="shared" si="119"/>
        <v>7.499999999999947E-2</v>
      </c>
      <c r="BM13" s="17">
        <f t="shared" si="119"/>
        <v>7.4999999999997707E-2</v>
      </c>
      <c r="BN13" s="17">
        <f t="shared" si="119"/>
        <v>7.5000000000006783E-2</v>
      </c>
      <c r="BO13" s="17">
        <f t="shared" si="119"/>
        <v>7.5000000000005715E-2</v>
      </c>
      <c r="BP13" s="17">
        <f t="shared" ref="BP13:DT13" si="120">IF(BP10&gt;=0,RATE(1,BP5,BO7,-BP7,1)*12,BP10/BO8)</f>
        <v>7.5000000000003425E-2</v>
      </c>
      <c r="BQ13" s="17">
        <f t="shared" si="120"/>
        <v>7.5000000000005868E-2</v>
      </c>
      <c r="BR13" s="17">
        <f t="shared" si="120"/>
        <v>7.5000000000005326E-2</v>
      </c>
      <c r="BS13" s="17">
        <f t="shared" si="120"/>
        <v>7.5000000000006395E-2</v>
      </c>
      <c r="BT13" s="17">
        <f t="shared" si="120"/>
        <v>7.4999999999999553E-2</v>
      </c>
      <c r="BU13" s="17">
        <f t="shared" si="120"/>
        <v>7.5000000000005118E-2</v>
      </c>
      <c r="BV13" s="17">
        <f t="shared" si="120"/>
        <v>7.500000000000101E-2</v>
      </c>
      <c r="BW13" s="17">
        <f t="shared" si="120"/>
        <v>7.5000000000000219E-2</v>
      </c>
      <c r="BX13" s="17">
        <f t="shared" si="120"/>
        <v>7.4999999999997943E-2</v>
      </c>
      <c r="BY13" s="17">
        <f t="shared" si="120"/>
        <v>7.5000000000001385E-2</v>
      </c>
      <c r="BZ13" s="17">
        <f t="shared" si="120"/>
        <v>7.5000000000004119E-2</v>
      </c>
      <c r="CA13" s="17">
        <f t="shared" si="120"/>
        <v>7.4999999999999692E-2</v>
      </c>
      <c r="CB13" s="17">
        <f t="shared" si="120"/>
        <v>7.5000000000001898E-2</v>
      </c>
      <c r="CC13" s="17">
        <f t="shared" si="120"/>
        <v>7.5000000000004008E-2</v>
      </c>
      <c r="CD13" s="17">
        <f t="shared" si="120"/>
        <v>7.5000000000004535E-2</v>
      </c>
      <c r="CE13" s="17">
        <f t="shared" si="120"/>
        <v>7.5000000000004452E-2</v>
      </c>
      <c r="CF13" s="17">
        <f t="shared" si="120"/>
        <v>7.5000000000004521E-2</v>
      </c>
      <c r="CG13" s="17">
        <f t="shared" si="120"/>
        <v>7.5000000000003619E-2</v>
      </c>
      <c r="CH13" s="17">
        <f t="shared" si="120"/>
        <v>7.5000000000004285E-2</v>
      </c>
      <c r="CI13" s="17">
        <f t="shared" si="120"/>
        <v>7.5000000000003009E-2</v>
      </c>
      <c r="CJ13" s="17">
        <f t="shared" si="120"/>
        <v>7.5000000000006048E-2</v>
      </c>
      <c r="CK13" s="17">
        <f t="shared" si="120"/>
        <v>7.5000000000002745E-2</v>
      </c>
      <c r="CL13" s="17">
        <f t="shared" si="120"/>
        <v>7.5000000000005784E-2</v>
      </c>
      <c r="CM13" s="17">
        <f t="shared" si="120"/>
        <v>7.5000000000000316E-2</v>
      </c>
      <c r="CN13" s="17">
        <f t="shared" si="120"/>
        <v>7.500000000000627E-2</v>
      </c>
      <c r="CO13" s="17">
        <f t="shared" si="120"/>
        <v>7.5000000000003106E-2</v>
      </c>
      <c r="CP13" s="17">
        <f t="shared" si="120"/>
        <v>7.500000000000373E-2</v>
      </c>
      <c r="CQ13" s="17">
        <f t="shared" si="120"/>
        <v>7.500000000000491E-2</v>
      </c>
      <c r="CR13" s="17">
        <f t="shared" si="120"/>
        <v>7.5000000000005881E-2</v>
      </c>
      <c r="CS13" s="17">
        <f t="shared" si="120"/>
        <v>7.5000000000006284E-2</v>
      </c>
      <c r="CT13" s="17">
        <f t="shared" si="120"/>
        <v>7.500000000000509E-2</v>
      </c>
      <c r="CU13" s="17">
        <f t="shared" si="120"/>
        <v>7.5000000000000164E-2</v>
      </c>
      <c r="CV13" s="17">
        <f t="shared" si="120"/>
        <v>7.5000000000002787E-2</v>
      </c>
      <c r="CW13" s="17">
        <f t="shared" si="120"/>
        <v>7.5000000000002162E-2</v>
      </c>
      <c r="CX13" s="17">
        <f t="shared" si="120"/>
        <v>7.5000000000003841E-2</v>
      </c>
      <c r="CY13" s="17">
        <f t="shared" si="120"/>
        <v>7.5000000000000594E-2</v>
      </c>
      <c r="CZ13" s="17">
        <f t="shared" si="120"/>
        <v>7.5000000000003134E-2</v>
      </c>
      <c r="DA13" s="17">
        <f t="shared" si="120"/>
        <v>7.5000000000003592E-2</v>
      </c>
      <c r="DB13" s="17">
        <f t="shared" si="120"/>
        <v>7.5000000000004008E-2</v>
      </c>
      <c r="DC13" s="17">
        <f t="shared" si="120"/>
        <v>7.5000000000001066E-2</v>
      </c>
      <c r="DD13" s="17">
        <f t="shared" si="120"/>
        <v>7.5000000000005757E-2</v>
      </c>
      <c r="DE13" s="17">
        <f t="shared" si="120"/>
        <v>7.500000000000491E-2</v>
      </c>
      <c r="DF13" s="17">
        <f t="shared" si="120"/>
        <v>7.5000000000003703E-2</v>
      </c>
      <c r="DG13" s="17">
        <f t="shared" si="120"/>
        <v>7.5000000000001399E-2</v>
      </c>
      <c r="DH13" s="17">
        <f t="shared" si="120"/>
        <v>7.4999999999999095E-2</v>
      </c>
      <c r="DI13" s="17">
        <f t="shared" si="120"/>
        <v>7.5000000000001399E-2</v>
      </c>
      <c r="DJ13" s="17">
        <f t="shared" si="120"/>
        <v>7.5000000000003078E-2</v>
      </c>
      <c r="DK13" s="17">
        <f t="shared" si="120"/>
        <v>7.4999999999998665E-2</v>
      </c>
      <c r="DL13" s="17">
        <f t="shared" si="120"/>
        <v>7.5000000000005632E-2</v>
      </c>
      <c r="DM13" s="17">
        <f t="shared" si="120"/>
        <v>7.5000000000003911E-2</v>
      </c>
      <c r="DN13" s="17">
        <f t="shared" si="120"/>
        <v>7.5000000000000469E-2</v>
      </c>
      <c r="DO13" s="17">
        <f t="shared" si="120"/>
        <v>7.5000000000003897E-2</v>
      </c>
      <c r="DP13" s="17">
        <f t="shared" si="120"/>
        <v>7.5000000000002051E-2</v>
      </c>
      <c r="DQ13" s="17">
        <f t="shared" si="120"/>
        <v>7.5000000000001135E-2</v>
      </c>
      <c r="DR13" s="17">
        <f t="shared" si="120"/>
        <v>7.5000000000004535E-2</v>
      </c>
      <c r="DS13" s="17">
        <f t="shared" si="120"/>
        <v>7.5000000000002356E-2</v>
      </c>
      <c r="DT13" s="17">
        <f t="shared" si="120"/>
        <v>7.5000000000005174E-2</v>
      </c>
    </row>
    <row r="14" spans="1:135" s="91" customFormat="1" ht="16.399999999999999" thickTop="1" thickBot="1" x14ac:dyDescent="0.35">
      <c r="A14" s="89" t="s">
        <v>89</v>
      </c>
      <c r="B14" s="90">
        <f>-FV(Laskuri!$C$5/12,Laskuri!$C$10-C3,B5,B7,1)</f>
        <v>425574.26402756188</v>
      </c>
      <c r="C14" s="90">
        <f>-FV(Laskuri!$C$5/12,Laskuri!$C$10-D3,C5,C7,1)</f>
        <v>425574.26402756199</v>
      </c>
      <c r="D14" s="90">
        <f>-FV(Laskuri!$C$5/12,Laskuri!$C$10-E3,D5,D7,1)</f>
        <v>425574.26402756193</v>
      </c>
      <c r="E14" s="90">
        <f>-FV(Laskuri!$C$5/12,Laskuri!$C$10-F3,E5,E7,1)</f>
        <v>425574.26402756193</v>
      </c>
      <c r="F14" s="90">
        <f>-FV(Laskuri!$C$5/12,Laskuri!$C$10-G3,F5,F7,1)</f>
        <v>425574.26402756182</v>
      </c>
      <c r="G14" s="90">
        <f>-FV(Laskuri!$C$5/12,Laskuri!$C$10-H3,G5,G7,1)</f>
        <v>425574.26402756205</v>
      </c>
      <c r="H14" s="90">
        <f>-FV(Laskuri!$C$5/12,Laskuri!$C$10-I3,H5,H7,1)</f>
        <v>425574.26402756205</v>
      </c>
      <c r="I14" s="90">
        <f>-FV(Laskuri!$C$5/12,Laskuri!$C$10-J3,I5,I7,1)</f>
        <v>425574.26402756211</v>
      </c>
      <c r="J14" s="90">
        <f>-FV(Laskuri!$C$5/12,Laskuri!$C$10-K3,J5,J7,1)</f>
        <v>425574.26402756199</v>
      </c>
      <c r="K14" s="90">
        <f>-FV(Laskuri!$C$5/12,Laskuri!$C$10-L3,K5,K7,1)</f>
        <v>425574.26402756193</v>
      </c>
      <c r="L14" s="90">
        <f>-FV(Laskuri!$C$5/12,Laskuri!$C$10-M3,L5,L7,1)</f>
        <v>425574.26402756223</v>
      </c>
      <c r="M14" s="90">
        <f>-FV(Laskuri!$C$5/12,Laskuri!$C$10-N3,M5,M7,1)</f>
        <v>425574.26402756211</v>
      </c>
      <c r="N14" s="90">
        <f>-FV(Laskuri!$C$5/12,Laskuri!$C$10-O3,N5,N7,1)</f>
        <v>425574.26402756199</v>
      </c>
      <c r="O14" s="90">
        <f>-FV(Laskuri!$C$5/12,Laskuri!$C$10-P3,O5,O7,1)</f>
        <v>425574.26402756217</v>
      </c>
      <c r="P14" s="90">
        <f>-FV(Laskuri!$C$5/12,Laskuri!$C$10-Q3,P5,P7,1)</f>
        <v>425574.26402756217</v>
      </c>
      <c r="Q14" s="90">
        <f>-FV(Laskuri!$C$5/12,Laskuri!$C$10-R3,Q5,Q7,1)</f>
        <v>425574.26402756211</v>
      </c>
      <c r="R14" s="90">
        <f>-FV(Laskuri!$C$5/12,Laskuri!$C$10-S3,R5,R7,1)</f>
        <v>425574.26402756211</v>
      </c>
      <c r="S14" s="90">
        <f>-FV(Laskuri!$C$5/12,Laskuri!$C$10-T3,S5,S7,1)</f>
        <v>425574.26402756228</v>
      </c>
      <c r="T14" s="90">
        <f>-FV(Laskuri!$C$5/12,Laskuri!$C$10-U3,T5,T7,1)</f>
        <v>425574.26402756234</v>
      </c>
      <c r="U14" s="90">
        <f>-FV(Laskuri!$C$5/12,Laskuri!$C$10-V3,U5,U7,1)</f>
        <v>425574.26402756223</v>
      </c>
      <c r="V14" s="90">
        <f>-FV(Laskuri!$C$5/12,Laskuri!$C$10-W3,V5,V7,1)</f>
        <v>425574.26402756234</v>
      </c>
      <c r="W14" s="90">
        <f>-FV(Laskuri!$C$5/12,Laskuri!$C$10-X3,W5,W7,1)</f>
        <v>425574.2640275624</v>
      </c>
      <c r="X14" s="90">
        <f>-FV(Laskuri!$C$5/12,Laskuri!$C$10-Y3,X5,X7,1)</f>
        <v>425574.26402756234</v>
      </c>
      <c r="Y14" s="90">
        <f>-FV(Laskuri!$C$5/12,Laskuri!$C$10-Z3,Y5,Y7,1)</f>
        <v>425574.26402756246</v>
      </c>
      <c r="Z14" s="90">
        <f>-FV(Laskuri!$C$5/12,Laskuri!$C$10-AA3,Z5,Z7,1)</f>
        <v>425574.2640275624</v>
      </c>
      <c r="AA14" s="90">
        <f>-FV(Laskuri!$C$5/12,Laskuri!$C$10-AB3,AA5,AA7,1)</f>
        <v>425574.26402756223</v>
      </c>
      <c r="AB14" s="90">
        <f>-FV(Laskuri!$C$5/12,Laskuri!$C$10-AC3,AB5,AB7,1)</f>
        <v>425574.26402756246</v>
      </c>
      <c r="AC14" s="90">
        <f>-FV(Laskuri!$C$5/12,Laskuri!$C$10-AD3,AC5,AC7,1)</f>
        <v>425574.2640275624</v>
      </c>
      <c r="AD14" s="90">
        <f>-FV(Laskuri!$C$5/12,Laskuri!$C$10-AE3,AD5,AD7,1)</f>
        <v>425574.26402756246</v>
      </c>
      <c r="AE14" s="90">
        <f>-FV(Laskuri!$C$5/12,Laskuri!$C$10-AF3,AE5,AE7,1)</f>
        <v>425574.26402756257</v>
      </c>
      <c r="AF14" s="90">
        <f>-FV(Laskuri!$C$5/12,Laskuri!$C$10-AG3,AF5,AF7,1)</f>
        <v>425574.26402756246</v>
      </c>
      <c r="AG14" s="90">
        <f>-FV(Laskuri!$C$5/12,Laskuri!$C$10-AH3,AG5,AG7,1)</f>
        <v>425574.26402756234</v>
      </c>
      <c r="AH14" s="90">
        <f>-FV(Laskuri!$C$5/12,Laskuri!$C$10-AI3,AH5,AH7,1)</f>
        <v>425574.26402756246</v>
      </c>
      <c r="AI14" s="90">
        <f>-FV(Laskuri!$C$5/12,Laskuri!$C$10-AJ3,AI5,AI7,1)</f>
        <v>425574.26402756252</v>
      </c>
      <c r="AJ14" s="90">
        <f>-FV(Laskuri!$C$5/12,Laskuri!$C$10-AK3,AJ5,AJ7,1)</f>
        <v>425574.26402756269</v>
      </c>
      <c r="AK14" s="90">
        <f>-FV(Laskuri!$C$5/12,Laskuri!$C$10-AL3,AK5,AK7,1)</f>
        <v>425574.26402756257</v>
      </c>
      <c r="AL14" s="90">
        <f>-FV(Laskuri!$C$5/12,Laskuri!$C$10-AM3,AL5,AL7,1)</f>
        <v>425574.26402756257</v>
      </c>
      <c r="AM14" s="90">
        <f>-FV(Laskuri!$C$5/12,Laskuri!$C$10-AN3,AM5,AM7,1)</f>
        <v>425574.26402756269</v>
      </c>
      <c r="AN14" s="90">
        <f>-FV(Laskuri!$C$5/12,Laskuri!$C$10-AO3,AN5,AN7,1)</f>
        <v>425574.26402756257</v>
      </c>
      <c r="AO14" s="90">
        <f>-FV(Laskuri!$C$5/12,Laskuri!$C$10-AP3,AO5,AO7,1)</f>
        <v>425574.26402756269</v>
      </c>
      <c r="AP14" s="90">
        <f>-FV(Laskuri!$C$5/12,Laskuri!$C$10-AQ3,AP5,AP7,1)</f>
        <v>425574.26402756269</v>
      </c>
      <c r="AQ14" s="90">
        <f>-FV(Laskuri!$C$5/12,Laskuri!$C$10-AR3,AQ5,AQ7,1)</f>
        <v>425574.26402756263</v>
      </c>
      <c r="AR14" s="90">
        <f>-FV(Laskuri!$C$5/12,Laskuri!$C$10-AS3,AR5,AR7,1)</f>
        <v>425574.26402756281</v>
      </c>
      <c r="AS14" s="90">
        <f>-FV(Laskuri!$C$5/12,Laskuri!$C$10-AT3,AS5,AS7,1)</f>
        <v>425574.26402756269</v>
      </c>
      <c r="AT14" s="90">
        <f>-FV(Laskuri!$C$5/12,Laskuri!$C$10-AU3,AT5,AT7,1)</f>
        <v>425574.26402756275</v>
      </c>
      <c r="AU14" s="90">
        <f>-FV(Laskuri!$C$5/12,Laskuri!$C$10-AV3,AU5,AU7,1)</f>
        <v>425574.26402756275</v>
      </c>
      <c r="AV14" s="90">
        <f>-FV(Laskuri!$C$5/12,Laskuri!$C$10-AW3,AV5,AV7,1)</f>
        <v>425574.26402756281</v>
      </c>
      <c r="AW14" s="90">
        <f>-FV(Laskuri!$C$5/12,Laskuri!$C$10-AX3,AW5,AW7,1)</f>
        <v>425574.26402756281</v>
      </c>
      <c r="AX14" s="90">
        <f>-FV(Laskuri!$C$5/12,Laskuri!$C$10-AY3,AX5,AX7,1)</f>
        <v>425574.26402756281</v>
      </c>
      <c r="AY14" s="90">
        <f>-FV(Laskuri!$C$5/12,Laskuri!$C$10-AZ3,AY5,AY7,1)</f>
        <v>425574.26402756292</v>
      </c>
      <c r="AZ14" s="90">
        <f>-FV(Laskuri!$C$5/12,Laskuri!$C$10-BA3,AZ5,AZ7,1)</f>
        <v>425574.26402756292</v>
      </c>
      <c r="BA14" s="90">
        <f>-FV(Laskuri!$C$5/12,Laskuri!$C$10-BB3,BA5,BA7,1)</f>
        <v>425574.26402756298</v>
      </c>
      <c r="BB14" s="90">
        <f>-FV(Laskuri!$C$5/12,Laskuri!$C$10-BC3,BB5,BB7,1)</f>
        <v>425574.26402756292</v>
      </c>
      <c r="BC14" s="90">
        <f>-FV(Laskuri!$C$5/12,Laskuri!$C$10-BD3,BC5,BC7,1)</f>
        <v>425574.26402756304</v>
      </c>
      <c r="BD14" s="90">
        <f>-FV(Laskuri!$C$5/12,Laskuri!$C$10-BE3,BD5,BD7,1)</f>
        <v>425574.26402756292</v>
      </c>
      <c r="BE14" s="90">
        <f>-FV(Laskuri!$C$5/12,Laskuri!$C$10-BF3,BE5,BE7,1)</f>
        <v>425574.26402756304</v>
      </c>
      <c r="BF14" s="90">
        <f>-FV(Laskuri!$C$5/12,Laskuri!$C$10-BG3,BF5,BF7,1)</f>
        <v>425574.26402756304</v>
      </c>
      <c r="BG14" s="90">
        <f>-FV(Laskuri!$C$5/12,Laskuri!$C$10-BH3,BG5,BG7,1)</f>
        <v>425574.26402756292</v>
      </c>
      <c r="BH14" s="90">
        <f>-FV(Laskuri!$C$5/12,Laskuri!$C$10-BI3,BH5,BH7,1)</f>
        <v>425574.2640275631</v>
      </c>
      <c r="BI14" s="90">
        <f>-FV(Laskuri!$C$5/12,Laskuri!$C$10-BJ3,BI5,BI7,1)</f>
        <v>425574.26402756304</v>
      </c>
      <c r="BJ14" s="90">
        <f>-FV(Laskuri!$C$5/12,Laskuri!$C$10-BK3,BJ5,BJ7,1)</f>
        <v>425574.26402756304</v>
      </c>
      <c r="BK14" s="90">
        <f>-FV(Laskuri!$C$5/12,Laskuri!$C$10-BL3,BK5,BK7,1)</f>
        <v>425574.2640275631</v>
      </c>
      <c r="BL14" s="90">
        <f>-FV(Laskuri!$C$5/12,Laskuri!$C$10-BM3,BL5,BL7,1)</f>
        <v>425574.26402756298</v>
      </c>
      <c r="BM14" s="90">
        <f>-FV(Laskuri!$C$5/12,Laskuri!$C$10-BN3,BM5,BM7,1)</f>
        <v>425574.26402756292</v>
      </c>
      <c r="BN14" s="90">
        <f>-FV(Laskuri!$C$5/12,Laskuri!$C$10-BO3,BN5,BN7,1)</f>
        <v>425574.2640275631</v>
      </c>
      <c r="BO14" s="90">
        <f>-FV(Laskuri!$C$5/12,Laskuri!$C$10-BP3,BO5,BO7,1)</f>
        <v>425574.26402756327</v>
      </c>
      <c r="BP14" s="90">
        <f>-FV(Laskuri!$C$5/12,Laskuri!$C$10-BQ3,BP5,BP7,1)</f>
        <v>425574.26402756327</v>
      </c>
      <c r="BQ14" s="90">
        <f>-FV(Laskuri!$C$5/12,Laskuri!$C$10-BR3,BQ5,BQ7,1)</f>
        <v>425574.26402756321</v>
      </c>
      <c r="BR14" s="90">
        <f>-FV(Laskuri!$C$5/12,Laskuri!$C$10-BS3,BR5,BR7,1)</f>
        <v>425574.26402756327</v>
      </c>
      <c r="BS14" s="90">
        <f>-FV(Laskuri!$C$5/12,Laskuri!$C$10-BT3,BS5,BS7,1)</f>
        <v>425574.26402756339</v>
      </c>
      <c r="BT14" s="90">
        <f>-FV(Laskuri!$C$5/12,Laskuri!$C$10-BU3,BT5,BT7,1)</f>
        <v>425574.26402756327</v>
      </c>
      <c r="BU14" s="90">
        <f>-FV(Laskuri!$C$5/12,Laskuri!$C$10-BV3,BU5,BU7,1)</f>
        <v>425574.26402756333</v>
      </c>
      <c r="BV14" s="90">
        <f>-FV(Laskuri!$C$5/12,Laskuri!$C$10-BW3,BV5,BV7,1)</f>
        <v>425574.26402756339</v>
      </c>
      <c r="BW14" s="90">
        <f>-FV(Laskuri!$C$5/12,Laskuri!$C$10-BX3,BW5,BW7,1)</f>
        <v>425574.26402756321</v>
      </c>
      <c r="BX14" s="90">
        <f>-FV(Laskuri!$C$5/12,Laskuri!$C$10-BY3,BX5,BX7,1)</f>
        <v>425574.26402756339</v>
      </c>
      <c r="BY14" s="90">
        <f>-FV(Laskuri!$C$5/12,Laskuri!$C$10-BZ3,BY5,BY7,1)</f>
        <v>425574.26402756339</v>
      </c>
      <c r="BZ14" s="90">
        <f>-FV(Laskuri!$C$5/12,Laskuri!$C$10-CA3,BZ5,BZ7,1)</f>
        <v>425574.26402756333</v>
      </c>
      <c r="CA14" s="90">
        <f>-FV(Laskuri!$C$5/12,Laskuri!$C$10-CB3,CA5,CA7,1)</f>
        <v>425574.26402756345</v>
      </c>
      <c r="CB14" s="90">
        <f>-FV(Laskuri!$C$5/12,Laskuri!$C$10-CC3,CB5,CB7,1)</f>
        <v>425574.26402756345</v>
      </c>
      <c r="CC14" s="90">
        <f>-FV(Laskuri!$C$5/12,Laskuri!$C$10-CD3,CC5,CC7,1)</f>
        <v>425574.26402756345</v>
      </c>
      <c r="CD14" s="90">
        <f>-FV(Laskuri!$C$5/12,Laskuri!$C$10-CE3,CD5,CD7,1)</f>
        <v>425574.26402756339</v>
      </c>
      <c r="CE14" s="90">
        <f>-FV(Laskuri!$C$5/12,Laskuri!$C$10-CF3,CE5,CE7,1)</f>
        <v>425574.26402756362</v>
      </c>
      <c r="CF14" s="90">
        <f>-FV(Laskuri!$C$5/12,Laskuri!$C$10-CG3,CF5,CF7,1)</f>
        <v>425574.26402756368</v>
      </c>
      <c r="CG14" s="90">
        <f>-FV(Laskuri!$C$5/12,Laskuri!$C$10-CH3,CG5,CG7,1)</f>
        <v>425574.26402756356</v>
      </c>
      <c r="CH14" s="90">
        <f>-FV(Laskuri!$C$5/12,Laskuri!$C$10-CI3,CH5,CH7,1)</f>
        <v>425574.26402756374</v>
      </c>
      <c r="CI14" s="90">
        <f>-FV(Laskuri!$C$5/12,Laskuri!$C$10-CJ3,CI5,CI7,1)</f>
        <v>425574.26402756374</v>
      </c>
      <c r="CJ14" s="90">
        <f>-FV(Laskuri!$C$5/12,Laskuri!$C$10-CK3,CJ5,CJ7,1)</f>
        <v>425574.2640275638</v>
      </c>
      <c r="CK14" s="90">
        <f>-FV(Laskuri!$C$5/12,Laskuri!$C$10-CL3,CK5,CK7,1)</f>
        <v>425574.26402756391</v>
      </c>
      <c r="CL14" s="90">
        <f>-FV(Laskuri!$C$5/12,Laskuri!$C$10-CM3,CL5,CL7,1)</f>
        <v>425574.26402756391</v>
      </c>
      <c r="CM14" s="90">
        <f>-FV(Laskuri!$C$5/12,Laskuri!$C$10-CN3,CM5,CM7,1)</f>
        <v>425574.2640275638</v>
      </c>
      <c r="CN14" s="90">
        <f>-FV(Laskuri!$C$5/12,Laskuri!$C$10-CO3,CN5,CN7,1)</f>
        <v>425574.26402756403</v>
      </c>
      <c r="CO14" s="90">
        <f>-FV(Laskuri!$C$5/12,Laskuri!$C$10-CP3,CO5,CO7,1)</f>
        <v>425574.26402756409</v>
      </c>
      <c r="CP14" s="90">
        <f>-FV(Laskuri!$C$5/12,Laskuri!$C$10-CQ3,CP5,CP7,1)</f>
        <v>425574.26402756409</v>
      </c>
      <c r="CQ14" s="90">
        <f>-FV(Laskuri!$C$5/12,Laskuri!$C$10-CR3,CQ5,CQ7,1)</f>
        <v>425574.26402756415</v>
      </c>
      <c r="CR14" s="90">
        <f>-FV(Laskuri!$C$5/12,Laskuri!$C$10-CS3,CR5,CR7,1)</f>
        <v>425574.26402756426</v>
      </c>
      <c r="CS14" s="90">
        <f>-FV(Laskuri!$C$5/12,Laskuri!$C$10-CT3,CS5,CS7,1)</f>
        <v>425574.26402756426</v>
      </c>
      <c r="CT14" s="90">
        <f>-FV(Laskuri!$C$5/12,Laskuri!$C$10-CU3,CT5,CT7,1)</f>
        <v>425574.26402756432</v>
      </c>
      <c r="CU14" s="90">
        <f>-FV(Laskuri!$C$5/12,Laskuri!$C$10-CV3,CU5,CU7,1)</f>
        <v>425574.26402756455</v>
      </c>
      <c r="CV14" s="90">
        <f>-FV(Laskuri!$C$5/12,Laskuri!$C$10-CW3,CV5,CV7,1)</f>
        <v>425574.26402756467</v>
      </c>
      <c r="CW14" s="90">
        <f>-FV(Laskuri!$C$5/12,Laskuri!$C$10-CX3,CW5,CW7,1)</f>
        <v>425574.26402756461</v>
      </c>
      <c r="CX14" s="90">
        <f>-FV(Laskuri!$C$5/12,Laskuri!$C$10-CY3,CX5,CX7,1)</f>
        <v>425574.26402756467</v>
      </c>
      <c r="CY14" s="90">
        <f>-FV(Laskuri!$C$5/12,Laskuri!$C$10-CZ3,CY5,CY7,1)</f>
        <v>425574.26402756479</v>
      </c>
      <c r="CZ14" s="90">
        <f>-FV(Laskuri!$C$5/12,Laskuri!$C$10-DA3,CZ5,CZ7,1)</f>
        <v>425574.26402756467</v>
      </c>
      <c r="DA14" s="90">
        <f>-FV(Laskuri!$C$5/12,Laskuri!$C$10-DB3,DA5,DA7,1)</f>
        <v>425574.26402756479</v>
      </c>
      <c r="DB14" s="90">
        <f>-FV(Laskuri!$C$5/12,Laskuri!$C$10-DC3,DB5,DB7,1)</f>
        <v>425574.26402756479</v>
      </c>
      <c r="DC14" s="90">
        <f>-FV(Laskuri!$C$5/12,Laskuri!$C$10-DD3,DC5,DC7,1)</f>
        <v>425574.26402756479</v>
      </c>
      <c r="DD14" s="90">
        <f>-FV(Laskuri!$C$5/12,Laskuri!$C$10-DE3,DD5,DD7,1)</f>
        <v>425574.2640275649</v>
      </c>
      <c r="DE14" s="90">
        <f>-FV(Laskuri!$C$5/12,Laskuri!$C$10-DF3,DE5,DE7,1)</f>
        <v>425574.2640275649</v>
      </c>
      <c r="DF14" s="90">
        <f>-FV(Laskuri!$C$5/12,Laskuri!$C$10-DG3,DF5,DF7,1)</f>
        <v>425574.26402756496</v>
      </c>
      <c r="DG14" s="90">
        <f>-FV(Laskuri!$C$5/12,Laskuri!$C$10-DH3,DG5,DG7,1)</f>
        <v>425574.26402756508</v>
      </c>
      <c r="DH14" s="90">
        <f>-FV(Laskuri!$C$5/12,Laskuri!$C$10-DI3,DH5,DH7,1)</f>
        <v>425574.26402756508</v>
      </c>
      <c r="DI14" s="90">
        <f>-FV(Laskuri!$C$5/12,Laskuri!$C$10-DJ3,DI5,DI7,1)</f>
        <v>425574.26402756514</v>
      </c>
      <c r="DJ14" s="90">
        <f>-FV(Laskuri!$C$5/12,Laskuri!$C$10-DK3,DJ5,DJ7,1)</f>
        <v>425574.26402756519</v>
      </c>
      <c r="DK14" s="90">
        <f>-FV(Laskuri!$C$5/12,Laskuri!$C$10-DL3,DK5,DK7,1)</f>
        <v>425574.26402756525</v>
      </c>
      <c r="DL14" s="90">
        <f>-FV(Laskuri!$C$5/12,Laskuri!$C$10-DM3,DL5,DL7,1)</f>
        <v>425574.26402756537</v>
      </c>
      <c r="DM14" s="90">
        <f>-FV(Laskuri!$C$5/12,Laskuri!$C$10-DN3,DM5,DM7,1)</f>
        <v>425574.26402756543</v>
      </c>
      <c r="DN14" s="90">
        <f>-FV(Laskuri!$C$5/12,Laskuri!$C$10-DO3,DN5,DN7,1)</f>
        <v>425574.26402756537</v>
      </c>
      <c r="DO14" s="90">
        <f>-FV(Laskuri!$C$5/12,Laskuri!$C$10-DP3,DO5,DO7,1)</f>
        <v>425574.26402756548</v>
      </c>
      <c r="DP14" s="90">
        <f>-FV(Laskuri!$C$5/12,Laskuri!$C$10-DQ3,DP5,DP7,1)</f>
        <v>425574.26402756554</v>
      </c>
      <c r="DQ14" s="90">
        <f>-FV(Laskuri!$C$5/12,Laskuri!$C$10-DR3,DQ5,DQ7,1)</f>
        <v>425574.26402756566</v>
      </c>
      <c r="DR14" s="90">
        <f>-FV(Laskuri!$C$5/12,Laskuri!$C$10-DS3,DR5,DR7,1)</f>
        <v>425574.26402756566</v>
      </c>
      <c r="DS14" s="90">
        <f>-FV(Laskuri!$C$5/12,Laskuri!$C$10-DT3,DS5,DS7,1)</f>
        <v>425574.2640275656</v>
      </c>
      <c r="DT14" s="90">
        <f>-FV(Laskuri!$C$5/12,Laskuri!$C$10-DU3,DT5,DT7,1)</f>
        <v>425574.26402756572</v>
      </c>
      <c r="DU14" s="90"/>
      <c r="DV14" s="90"/>
      <c r="DW14" s="90"/>
      <c r="DX14" s="90"/>
      <c r="DY14" s="90"/>
      <c r="DZ14" s="90"/>
      <c r="EA14" s="90"/>
      <c r="EB14" s="90"/>
      <c r="EC14" s="90"/>
      <c r="ED14" s="90"/>
    </row>
    <row r="15" spans="1:135" s="20" customFormat="1" ht="16.399999999999999" thickTop="1" thickBot="1" x14ac:dyDescent="0.35">
      <c r="A15" s="20" t="s">
        <v>21</v>
      </c>
      <c r="B15" s="21">
        <f>Laskuri!$D$20</f>
        <v>399196.7600675922</v>
      </c>
      <c r="C15" s="21">
        <f>Laskuri!$D$20</f>
        <v>399196.7600675922</v>
      </c>
      <c r="D15" s="21">
        <f>Laskuri!$D$20</f>
        <v>399196.7600675922</v>
      </c>
      <c r="E15" s="21">
        <f>Laskuri!$D$20</f>
        <v>399196.7600675922</v>
      </c>
      <c r="F15" s="21">
        <f>Laskuri!$D$20</f>
        <v>399196.7600675922</v>
      </c>
      <c r="G15" s="21">
        <f>Laskuri!$D$20</f>
        <v>399196.7600675922</v>
      </c>
      <c r="H15" s="21">
        <f>Laskuri!$D$20</f>
        <v>399196.7600675922</v>
      </c>
      <c r="I15" s="21">
        <f>Laskuri!$D$20</f>
        <v>399196.7600675922</v>
      </c>
      <c r="J15" s="21">
        <f>Laskuri!$D$20</f>
        <v>399196.7600675922</v>
      </c>
      <c r="K15" s="21">
        <f>Laskuri!$D$20</f>
        <v>399196.7600675922</v>
      </c>
      <c r="L15" s="21">
        <f>Laskuri!$D$20</f>
        <v>399196.7600675922</v>
      </c>
      <c r="M15" s="21">
        <f>Laskuri!$D$20</f>
        <v>399196.7600675922</v>
      </c>
      <c r="N15" s="21">
        <f>Laskuri!$D$20</f>
        <v>399196.7600675922</v>
      </c>
      <c r="O15" s="21">
        <f>Laskuri!$D$20</f>
        <v>399196.7600675922</v>
      </c>
      <c r="P15" s="21">
        <f>Laskuri!$D$20</f>
        <v>399196.7600675922</v>
      </c>
      <c r="Q15" s="21">
        <f>Laskuri!$D$20</f>
        <v>399196.7600675922</v>
      </c>
      <c r="R15" s="21">
        <f>Laskuri!$D$20</f>
        <v>399196.7600675922</v>
      </c>
      <c r="S15" s="21">
        <f>Laskuri!$D$20</f>
        <v>399196.7600675922</v>
      </c>
      <c r="T15" s="21">
        <f>Laskuri!$D$20</f>
        <v>399196.7600675922</v>
      </c>
      <c r="U15" s="21">
        <f>Laskuri!$D$20</f>
        <v>399196.7600675922</v>
      </c>
      <c r="V15" s="21">
        <f>Laskuri!$D$20</f>
        <v>399196.7600675922</v>
      </c>
      <c r="W15" s="21">
        <f>Laskuri!$D$20</f>
        <v>399196.7600675922</v>
      </c>
      <c r="X15" s="21">
        <f>Laskuri!$D$20</f>
        <v>399196.7600675922</v>
      </c>
      <c r="Y15" s="21">
        <f>Laskuri!$D$20</f>
        <v>399196.7600675922</v>
      </c>
      <c r="Z15" s="21">
        <f>Laskuri!$D$20</f>
        <v>399196.7600675922</v>
      </c>
      <c r="AA15" s="21">
        <f>Laskuri!$D$20</f>
        <v>399196.7600675922</v>
      </c>
      <c r="AB15" s="21">
        <f>Laskuri!$D$20</f>
        <v>399196.7600675922</v>
      </c>
      <c r="AC15" s="21">
        <f>Laskuri!$D$20</f>
        <v>399196.7600675922</v>
      </c>
      <c r="AD15" s="21">
        <f>Laskuri!$D$20</f>
        <v>399196.7600675922</v>
      </c>
      <c r="AE15" s="21">
        <f>Laskuri!$D$20</f>
        <v>399196.7600675922</v>
      </c>
      <c r="AF15" s="21">
        <f>Laskuri!$D$20</f>
        <v>399196.7600675922</v>
      </c>
      <c r="AG15" s="21">
        <f>Laskuri!$D$20</f>
        <v>399196.7600675922</v>
      </c>
      <c r="AH15" s="21">
        <f>Laskuri!$D$20</f>
        <v>399196.7600675922</v>
      </c>
      <c r="AI15" s="21">
        <f>Laskuri!$D$20</f>
        <v>399196.7600675922</v>
      </c>
      <c r="AJ15" s="21">
        <f>Laskuri!$D$20</f>
        <v>399196.7600675922</v>
      </c>
      <c r="AK15" s="21">
        <f>Laskuri!$D$20</f>
        <v>399196.7600675922</v>
      </c>
      <c r="AL15" s="21">
        <f>Laskuri!$D$20</f>
        <v>399196.7600675922</v>
      </c>
      <c r="AM15" s="21">
        <f>Laskuri!$D$20</f>
        <v>399196.7600675922</v>
      </c>
      <c r="AN15" s="21">
        <f>Laskuri!$D$20</f>
        <v>399196.7600675922</v>
      </c>
      <c r="AO15" s="21">
        <f>Laskuri!$D$20</f>
        <v>399196.7600675922</v>
      </c>
      <c r="AP15" s="21">
        <f>Laskuri!$D$20</f>
        <v>399196.7600675922</v>
      </c>
      <c r="AQ15" s="21">
        <f>Laskuri!$D$20</f>
        <v>399196.7600675922</v>
      </c>
      <c r="AR15" s="21">
        <f>Laskuri!$D$20</f>
        <v>399196.7600675922</v>
      </c>
      <c r="AS15" s="21">
        <f>Laskuri!$D$20</f>
        <v>399196.7600675922</v>
      </c>
      <c r="AT15" s="21">
        <f>Laskuri!$D$20</f>
        <v>399196.7600675922</v>
      </c>
      <c r="AU15" s="21">
        <f>Laskuri!$D$20</f>
        <v>399196.7600675922</v>
      </c>
      <c r="AV15" s="21">
        <f>Laskuri!$D$20</f>
        <v>399196.7600675922</v>
      </c>
      <c r="AW15" s="21">
        <f>Laskuri!$D$20</f>
        <v>399196.7600675922</v>
      </c>
      <c r="AX15" s="21">
        <f>Laskuri!$D$20</f>
        <v>399196.7600675922</v>
      </c>
      <c r="AY15" s="21">
        <f>Laskuri!$D$20</f>
        <v>399196.7600675922</v>
      </c>
      <c r="AZ15" s="21">
        <f>Laskuri!$D$20</f>
        <v>399196.7600675922</v>
      </c>
      <c r="BA15" s="21">
        <f>Laskuri!$D$20</f>
        <v>399196.7600675922</v>
      </c>
      <c r="BB15" s="21">
        <f>Laskuri!$D$20</f>
        <v>399196.7600675922</v>
      </c>
      <c r="BC15" s="21">
        <f>Laskuri!$D$20</f>
        <v>399196.7600675922</v>
      </c>
      <c r="BD15" s="21">
        <f>Laskuri!$D$20</f>
        <v>399196.7600675922</v>
      </c>
      <c r="BE15" s="21">
        <f>Laskuri!$D$20</f>
        <v>399196.7600675922</v>
      </c>
      <c r="BF15" s="21">
        <f>Laskuri!$D$20</f>
        <v>399196.7600675922</v>
      </c>
      <c r="BG15" s="21">
        <f>Laskuri!$D$20</f>
        <v>399196.7600675922</v>
      </c>
      <c r="BH15" s="21">
        <f>Laskuri!$D$20</f>
        <v>399196.7600675922</v>
      </c>
      <c r="BI15" s="21">
        <f>Laskuri!$D$20</f>
        <v>399196.7600675922</v>
      </c>
      <c r="BJ15" s="21">
        <f>Laskuri!$D$20</f>
        <v>399196.7600675922</v>
      </c>
      <c r="BK15" s="21">
        <f>Laskuri!$D$20</f>
        <v>399196.7600675922</v>
      </c>
      <c r="BL15" s="21">
        <f>Laskuri!$D$20</f>
        <v>399196.7600675922</v>
      </c>
      <c r="BM15" s="21">
        <f>Laskuri!$D$20</f>
        <v>399196.7600675922</v>
      </c>
      <c r="BN15" s="21">
        <f>Laskuri!$D$20</f>
        <v>399196.7600675922</v>
      </c>
      <c r="BO15" s="21">
        <f>Laskuri!$D$20</f>
        <v>399196.7600675922</v>
      </c>
      <c r="BP15" s="21">
        <f>Laskuri!$D$20</f>
        <v>399196.7600675922</v>
      </c>
      <c r="BQ15" s="21">
        <f>Laskuri!$D$20</f>
        <v>399196.7600675922</v>
      </c>
      <c r="BR15" s="21">
        <f>Laskuri!$D$20</f>
        <v>399196.7600675922</v>
      </c>
      <c r="BS15" s="21">
        <f>Laskuri!$D$20</f>
        <v>399196.7600675922</v>
      </c>
      <c r="BT15" s="21">
        <f>Laskuri!$D$20</f>
        <v>399196.7600675922</v>
      </c>
      <c r="BU15" s="21">
        <f>Laskuri!$D$20</f>
        <v>399196.7600675922</v>
      </c>
      <c r="BV15" s="21">
        <f>Laskuri!$D$20</f>
        <v>399196.7600675922</v>
      </c>
      <c r="BW15" s="21">
        <f>Laskuri!$D$20</f>
        <v>399196.7600675922</v>
      </c>
      <c r="BX15" s="21">
        <f>Laskuri!$D$20</f>
        <v>399196.7600675922</v>
      </c>
      <c r="BY15" s="21">
        <f>Laskuri!$D$20</f>
        <v>399196.7600675922</v>
      </c>
      <c r="BZ15" s="21">
        <f>Laskuri!$D$20</f>
        <v>399196.7600675922</v>
      </c>
      <c r="CA15" s="21">
        <f>Laskuri!$D$20</f>
        <v>399196.7600675922</v>
      </c>
      <c r="CB15" s="21">
        <f>Laskuri!$D$20</f>
        <v>399196.7600675922</v>
      </c>
      <c r="CC15" s="21">
        <f>Laskuri!$D$20</f>
        <v>399196.7600675922</v>
      </c>
      <c r="CD15" s="21">
        <f>Laskuri!$D$20</f>
        <v>399196.7600675922</v>
      </c>
      <c r="CE15" s="21">
        <f>Laskuri!$D$20</f>
        <v>399196.7600675922</v>
      </c>
      <c r="CF15" s="21">
        <f>Laskuri!$D$20</f>
        <v>399196.7600675922</v>
      </c>
      <c r="CG15" s="21">
        <f>Laskuri!$D$20</f>
        <v>399196.7600675922</v>
      </c>
      <c r="CH15" s="21">
        <f>Laskuri!$D$20</f>
        <v>399196.7600675922</v>
      </c>
      <c r="CI15" s="21">
        <f>Laskuri!$D$20</f>
        <v>399196.7600675922</v>
      </c>
      <c r="CJ15" s="21">
        <f>Laskuri!$D$20</f>
        <v>399196.7600675922</v>
      </c>
      <c r="CK15" s="21">
        <f>Laskuri!$D$20</f>
        <v>399196.7600675922</v>
      </c>
      <c r="CL15" s="21">
        <f>Laskuri!$D$20</f>
        <v>399196.7600675922</v>
      </c>
      <c r="CM15" s="21">
        <f>Laskuri!$D$20</f>
        <v>399196.7600675922</v>
      </c>
      <c r="CN15" s="21">
        <f>Laskuri!$D$20</f>
        <v>399196.7600675922</v>
      </c>
      <c r="CO15" s="21">
        <f>Laskuri!$D$20</f>
        <v>399196.7600675922</v>
      </c>
      <c r="CP15" s="21">
        <f>Laskuri!$D$20</f>
        <v>399196.7600675922</v>
      </c>
      <c r="CQ15" s="21">
        <f>Laskuri!$D$20</f>
        <v>399196.7600675922</v>
      </c>
      <c r="CR15" s="21">
        <f>Laskuri!$D$20</f>
        <v>399196.7600675922</v>
      </c>
      <c r="CS15" s="21">
        <f>Laskuri!$D$20</f>
        <v>399196.7600675922</v>
      </c>
      <c r="CT15" s="21">
        <f>Laskuri!$D$20</f>
        <v>399196.7600675922</v>
      </c>
      <c r="CU15" s="21">
        <f>Laskuri!$D$20</f>
        <v>399196.7600675922</v>
      </c>
      <c r="CV15" s="21">
        <f>Laskuri!$D$20</f>
        <v>399196.7600675922</v>
      </c>
      <c r="CW15" s="21">
        <f>Laskuri!$D$20</f>
        <v>399196.7600675922</v>
      </c>
      <c r="CX15" s="21">
        <f>Laskuri!$D$20</f>
        <v>399196.7600675922</v>
      </c>
      <c r="CY15" s="21">
        <f>Laskuri!$D$20</f>
        <v>399196.7600675922</v>
      </c>
      <c r="CZ15" s="21">
        <f>Laskuri!$D$20</f>
        <v>399196.7600675922</v>
      </c>
      <c r="DA15" s="21">
        <f>Laskuri!$D$20</f>
        <v>399196.7600675922</v>
      </c>
      <c r="DB15" s="21">
        <f>Laskuri!$D$20</f>
        <v>399196.7600675922</v>
      </c>
      <c r="DC15" s="21">
        <f>Laskuri!$D$20</f>
        <v>399196.7600675922</v>
      </c>
      <c r="DD15" s="21">
        <f>Laskuri!$D$20</f>
        <v>399196.7600675922</v>
      </c>
      <c r="DE15" s="21">
        <f>Laskuri!$D$20</f>
        <v>399196.7600675922</v>
      </c>
      <c r="DF15" s="21">
        <f>Laskuri!$D$20</f>
        <v>399196.7600675922</v>
      </c>
      <c r="DG15" s="21">
        <f>Laskuri!$D$20</f>
        <v>399196.7600675922</v>
      </c>
      <c r="DH15" s="21">
        <f>Laskuri!$D$20</f>
        <v>399196.7600675922</v>
      </c>
      <c r="DI15" s="21">
        <f>Laskuri!$D$20</f>
        <v>399196.7600675922</v>
      </c>
      <c r="DJ15" s="21">
        <f>Laskuri!$D$20</f>
        <v>399196.7600675922</v>
      </c>
      <c r="DK15" s="21">
        <f>Laskuri!$D$20</f>
        <v>399196.7600675922</v>
      </c>
      <c r="DL15" s="21">
        <f>Laskuri!$D$20</f>
        <v>399196.7600675922</v>
      </c>
      <c r="DM15" s="21">
        <f>Laskuri!$D$20</f>
        <v>399196.7600675922</v>
      </c>
      <c r="DN15" s="21">
        <f>Laskuri!$D$20</f>
        <v>399196.7600675922</v>
      </c>
      <c r="DO15" s="21">
        <f>Laskuri!$D$20</f>
        <v>399196.7600675922</v>
      </c>
      <c r="DP15" s="21">
        <f>Laskuri!$D$20</f>
        <v>399196.7600675922</v>
      </c>
      <c r="DQ15" s="21">
        <f>Laskuri!$D$20</f>
        <v>399196.7600675922</v>
      </c>
      <c r="DR15" s="21">
        <f>Laskuri!$D$20</f>
        <v>399196.7600675922</v>
      </c>
      <c r="DS15" s="21">
        <f>Laskuri!$D$20</f>
        <v>399196.7600675922</v>
      </c>
      <c r="DT15" s="21">
        <f>Laskuri!$D$20</f>
        <v>399196.7600675922</v>
      </c>
      <c r="DU15" s="21"/>
      <c r="DV15" s="21"/>
      <c r="DW15" s="21"/>
      <c r="DX15" s="21"/>
      <c r="DY15" s="21"/>
      <c r="DZ15" s="21"/>
      <c r="EA15" s="21"/>
      <c r="EB15" s="21"/>
      <c r="EC15" s="21"/>
      <c r="ED15" s="21"/>
    </row>
    <row r="16" spans="1:135" ht="15.75" thickTop="1" x14ac:dyDescent="0.3">
      <c r="A16" s="15"/>
    </row>
    <row r="17" spans="1:124" s="4" customFormat="1" ht="15.75" thickBot="1" x14ac:dyDescent="0.35">
      <c r="A17" s="4" t="s">
        <v>25</v>
      </c>
    </row>
    <row r="18" spans="1:124" s="26" customFormat="1" outlineLevel="1" x14ac:dyDescent="0.3">
      <c r="A18" s="25" t="s">
        <v>67</v>
      </c>
      <c r="B18" s="88">
        <v>2000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</row>
    <row r="19" spans="1:124" s="29" customFormat="1" outlineLevel="1" x14ac:dyDescent="0.3">
      <c r="A19" s="28" t="s">
        <v>68</v>
      </c>
      <c r="B19" s="94">
        <v>200</v>
      </c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</row>
    <row r="20" spans="1:124" x14ac:dyDescent="0.3">
      <c r="A20" s="1" t="s">
        <v>29</v>
      </c>
      <c r="B20" s="8">
        <f>SUM(B18:B19)</f>
        <v>2200</v>
      </c>
      <c r="C20" s="8">
        <f t="shared" ref="C20:BN20" si="121">SUM(C18:C19)</f>
        <v>0</v>
      </c>
      <c r="D20" s="8">
        <f t="shared" si="121"/>
        <v>0</v>
      </c>
      <c r="E20" s="8">
        <f t="shared" si="121"/>
        <v>0</v>
      </c>
      <c r="F20" s="8">
        <f t="shared" si="121"/>
        <v>0</v>
      </c>
      <c r="G20" s="8">
        <f t="shared" si="121"/>
        <v>0</v>
      </c>
      <c r="H20" s="8">
        <f t="shared" si="121"/>
        <v>0</v>
      </c>
      <c r="I20" s="8">
        <f t="shared" si="121"/>
        <v>0</v>
      </c>
      <c r="J20" s="8">
        <f t="shared" si="121"/>
        <v>0</v>
      </c>
      <c r="K20" s="8">
        <f t="shared" si="121"/>
        <v>0</v>
      </c>
      <c r="L20" s="8">
        <f t="shared" si="121"/>
        <v>0</v>
      </c>
      <c r="M20" s="8">
        <f t="shared" si="121"/>
        <v>0</v>
      </c>
      <c r="N20" s="8">
        <f t="shared" si="121"/>
        <v>0</v>
      </c>
      <c r="O20" s="8">
        <f t="shared" si="121"/>
        <v>0</v>
      </c>
      <c r="P20" s="8">
        <f t="shared" si="121"/>
        <v>0</v>
      </c>
      <c r="Q20" s="8">
        <f t="shared" si="121"/>
        <v>0</v>
      </c>
      <c r="R20" s="8">
        <f t="shared" si="121"/>
        <v>0</v>
      </c>
      <c r="S20" s="8">
        <f t="shared" si="121"/>
        <v>0</v>
      </c>
      <c r="T20" s="8">
        <f t="shared" si="121"/>
        <v>0</v>
      </c>
      <c r="U20" s="8">
        <f t="shared" si="121"/>
        <v>0</v>
      </c>
      <c r="V20" s="8">
        <f t="shared" si="121"/>
        <v>0</v>
      </c>
      <c r="W20" s="8">
        <f t="shared" si="121"/>
        <v>0</v>
      </c>
      <c r="X20" s="8">
        <f t="shared" si="121"/>
        <v>0</v>
      </c>
      <c r="Y20" s="8">
        <f t="shared" si="121"/>
        <v>0</v>
      </c>
      <c r="Z20" s="8">
        <f t="shared" si="121"/>
        <v>0</v>
      </c>
      <c r="AA20" s="8">
        <f t="shared" si="121"/>
        <v>0</v>
      </c>
      <c r="AB20" s="8">
        <f t="shared" si="121"/>
        <v>0</v>
      </c>
      <c r="AC20" s="8">
        <f t="shared" si="121"/>
        <v>0</v>
      </c>
      <c r="AD20" s="8">
        <f t="shared" si="121"/>
        <v>0</v>
      </c>
      <c r="AE20" s="8">
        <f t="shared" si="121"/>
        <v>0</v>
      </c>
      <c r="AF20" s="8">
        <f t="shared" si="121"/>
        <v>0</v>
      </c>
      <c r="AG20" s="8">
        <f t="shared" si="121"/>
        <v>0</v>
      </c>
      <c r="AH20" s="8">
        <f t="shared" si="121"/>
        <v>0</v>
      </c>
      <c r="AI20" s="8">
        <f t="shared" si="121"/>
        <v>0</v>
      </c>
      <c r="AJ20" s="8">
        <f t="shared" si="121"/>
        <v>0</v>
      </c>
      <c r="AK20" s="8">
        <f t="shared" si="121"/>
        <v>0</v>
      </c>
      <c r="AL20" s="8">
        <f t="shared" si="121"/>
        <v>0</v>
      </c>
      <c r="AM20" s="8">
        <f t="shared" si="121"/>
        <v>0</v>
      </c>
      <c r="AN20" s="8">
        <f t="shared" si="121"/>
        <v>0</v>
      </c>
      <c r="AO20" s="8">
        <f t="shared" si="121"/>
        <v>0</v>
      </c>
      <c r="AP20" s="8">
        <f t="shared" si="121"/>
        <v>0</v>
      </c>
      <c r="AQ20" s="8">
        <f t="shared" si="121"/>
        <v>0</v>
      </c>
      <c r="AR20" s="8">
        <f t="shared" si="121"/>
        <v>0</v>
      </c>
      <c r="AS20" s="8">
        <f t="shared" si="121"/>
        <v>0</v>
      </c>
      <c r="AT20" s="8">
        <f t="shared" si="121"/>
        <v>0</v>
      </c>
      <c r="AU20" s="8">
        <f t="shared" si="121"/>
        <v>0</v>
      </c>
      <c r="AV20" s="8">
        <f t="shared" si="121"/>
        <v>0</v>
      </c>
      <c r="AW20" s="8">
        <f t="shared" si="121"/>
        <v>0</v>
      </c>
      <c r="AX20" s="8">
        <f t="shared" si="121"/>
        <v>0</v>
      </c>
      <c r="AY20" s="8">
        <f t="shared" si="121"/>
        <v>0</v>
      </c>
      <c r="AZ20" s="8">
        <f t="shared" si="121"/>
        <v>0</v>
      </c>
      <c r="BA20" s="8">
        <f t="shared" si="121"/>
        <v>0</v>
      </c>
      <c r="BB20" s="8">
        <f t="shared" si="121"/>
        <v>0</v>
      </c>
      <c r="BC20" s="8">
        <f t="shared" si="121"/>
        <v>0</v>
      </c>
      <c r="BD20" s="8">
        <f t="shared" si="121"/>
        <v>0</v>
      </c>
      <c r="BE20" s="8">
        <f t="shared" si="121"/>
        <v>0</v>
      </c>
      <c r="BF20" s="8">
        <f t="shared" si="121"/>
        <v>0</v>
      </c>
      <c r="BG20" s="8">
        <f t="shared" si="121"/>
        <v>0</v>
      </c>
      <c r="BH20" s="8">
        <f t="shared" si="121"/>
        <v>0</v>
      </c>
      <c r="BI20" s="8">
        <f t="shared" si="121"/>
        <v>0</v>
      </c>
      <c r="BJ20" s="8">
        <f t="shared" si="121"/>
        <v>0</v>
      </c>
      <c r="BK20" s="8">
        <f t="shared" si="121"/>
        <v>0</v>
      </c>
      <c r="BL20" s="8">
        <f t="shared" si="121"/>
        <v>0</v>
      </c>
      <c r="BM20" s="8">
        <f t="shared" si="121"/>
        <v>0</v>
      </c>
      <c r="BN20" s="8">
        <f t="shared" si="121"/>
        <v>0</v>
      </c>
      <c r="BO20" s="8">
        <f t="shared" ref="BO20:DT20" si="122">SUM(BO18:BO19)</f>
        <v>0</v>
      </c>
      <c r="BP20" s="8">
        <f t="shared" si="122"/>
        <v>0</v>
      </c>
      <c r="BQ20" s="8">
        <f t="shared" si="122"/>
        <v>0</v>
      </c>
      <c r="BR20" s="8">
        <f t="shared" si="122"/>
        <v>0</v>
      </c>
      <c r="BS20" s="8">
        <f t="shared" si="122"/>
        <v>0</v>
      </c>
      <c r="BT20" s="8">
        <f t="shared" si="122"/>
        <v>0</v>
      </c>
      <c r="BU20" s="8">
        <f t="shared" si="122"/>
        <v>0</v>
      </c>
      <c r="BV20" s="8">
        <f t="shared" si="122"/>
        <v>0</v>
      </c>
      <c r="BW20" s="8">
        <f t="shared" si="122"/>
        <v>0</v>
      </c>
      <c r="BX20" s="8">
        <f t="shared" si="122"/>
        <v>0</v>
      </c>
      <c r="BY20" s="8">
        <f t="shared" si="122"/>
        <v>0</v>
      </c>
      <c r="BZ20" s="8">
        <f t="shared" si="122"/>
        <v>0</v>
      </c>
      <c r="CA20" s="8">
        <f t="shared" si="122"/>
        <v>0</v>
      </c>
      <c r="CB20" s="8">
        <f t="shared" si="122"/>
        <v>0</v>
      </c>
      <c r="CC20" s="8">
        <f t="shared" si="122"/>
        <v>0</v>
      </c>
      <c r="CD20" s="8">
        <f t="shared" si="122"/>
        <v>0</v>
      </c>
      <c r="CE20" s="8">
        <f t="shared" si="122"/>
        <v>0</v>
      </c>
      <c r="CF20" s="8">
        <f t="shared" si="122"/>
        <v>0</v>
      </c>
      <c r="CG20" s="8">
        <f t="shared" si="122"/>
        <v>0</v>
      </c>
      <c r="CH20" s="8">
        <f t="shared" si="122"/>
        <v>0</v>
      </c>
      <c r="CI20" s="8">
        <f t="shared" si="122"/>
        <v>0</v>
      </c>
      <c r="CJ20" s="8">
        <f t="shared" si="122"/>
        <v>0</v>
      </c>
      <c r="CK20" s="8">
        <f t="shared" si="122"/>
        <v>0</v>
      </c>
      <c r="CL20" s="8">
        <f t="shared" si="122"/>
        <v>0</v>
      </c>
      <c r="CM20" s="8">
        <f t="shared" si="122"/>
        <v>0</v>
      </c>
      <c r="CN20" s="8">
        <f t="shared" si="122"/>
        <v>0</v>
      </c>
      <c r="CO20" s="8">
        <f t="shared" si="122"/>
        <v>0</v>
      </c>
      <c r="CP20" s="8">
        <f t="shared" si="122"/>
        <v>0</v>
      </c>
      <c r="CQ20" s="8">
        <f t="shared" si="122"/>
        <v>0</v>
      </c>
      <c r="CR20" s="8">
        <f t="shared" si="122"/>
        <v>0</v>
      </c>
      <c r="CS20" s="8">
        <f t="shared" si="122"/>
        <v>0</v>
      </c>
      <c r="CT20" s="8">
        <f t="shared" si="122"/>
        <v>0</v>
      </c>
      <c r="CU20" s="8">
        <f t="shared" si="122"/>
        <v>0</v>
      </c>
      <c r="CV20" s="8">
        <f t="shared" si="122"/>
        <v>0</v>
      </c>
      <c r="CW20" s="8">
        <f t="shared" si="122"/>
        <v>0</v>
      </c>
      <c r="CX20" s="8">
        <f t="shared" si="122"/>
        <v>0</v>
      </c>
      <c r="CY20" s="8">
        <f t="shared" si="122"/>
        <v>0</v>
      </c>
      <c r="CZ20" s="8">
        <f t="shared" si="122"/>
        <v>0</v>
      </c>
      <c r="DA20" s="8">
        <f t="shared" si="122"/>
        <v>0</v>
      </c>
      <c r="DB20" s="8">
        <f t="shared" si="122"/>
        <v>0</v>
      </c>
      <c r="DC20" s="8">
        <f t="shared" si="122"/>
        <v>0</v>
      </c>
      <c r="DD20" s="8">
        <f t="shared" si="122"/>
        <v>0</v>
      </c>
      <c r="DE20" s="8">
        <f t="shared" si="122"/>
        <v>0</v>
      </c>
      <c r="DF20" s="8">
        <f t="shared" si="122"/>
        <v>0</v>
      </c>
      <c r="DG20" s="8">
        <f t="shared" si="122"/>
        <v>0</v>
      </c>
      <c r="DH20" s="8">
        <f t="shared" si="122"/>
        <v>0</v>
      </c>
      <c r="DI20" s="8">
        <f t="shared" si="122"/>
        <v>0</v>
      </c>
      <c r="DJ20" s="8">
        <f t="shared" si="122"/>
        <v>0</v>
      </c>
      <c r="DK20" s="8">
        <f t="shared" si="122"/>
        <v>0</v>
      </c>
      <c r="DL20" s="8">
        <f t="shared" si="122"/>
        <v>0</v>
      </c>
      <c r="DM20" s="8">
        <f t="shared" si="122"/>
        <v>0</v>
      </c>
      <c r="DN20" s="8">
        <f t="shared" si="122"/>
        <v>0</v>
      </c>
      <c r="DO20" s="8">
        <f t="shared" si="122"/>
        <v>0</v>
      </c>
      <c r="DP20" s="8">
        <f t="shared" si="122"/>
        <v>0</v>
      </c>
      <c r="DQ20" s="8">
        <f t="shared" si="122"/>
        <v>0</v>
      </c>
      <c r="DR20" s="8">
        <f t="shared" si="122"/>
        <v>0</v>
      </c>
      <c r="DS20" s="8">
        <f t="shared" si="122"/>
        <v>0</v>
      </c>
      <c r="DT20" s="8">
        <f t="shared" si="122"/>
        <v>0</v>
      </c>
    </row>
    <row r="21" spans="1:124" ht="15.05" customHeight="1" x14ac:dyDescent="0.3"/>
    <row r="22" spans="1:124" ht="15.75" thickBot="1" x14ac:dyDescent="0.35">
      <c r="A22" s="4" t="s">
        <v>31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</row>
    <row r="23" spans="1:124" s="26" customFormat="1" outlineLevel="1" x14ac:dyDescent="0.3">
      <c r="A23" s="25" t="s">
        <v>33</v>
      </c>
      <c r="B23" s="95">
        <v>250</v>
      </c>
    </row>
    <row r="24" spans="1:124" s="29" customFormat="1" outlineLevel="1" x14ac:dyDescent="0.3">
      <c r="A24" s="28" t="s">
        <v>69</v>
      </c>
      <c r="B24" s="94">
        <v>500</v>
      </c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</row>
    <row r="25" spans="1:124" x14ac:dyDescent="0.3">
      <c r="A25" s="1" t="s">
        <v>35</v>
      </c>
      <c r="B25" s="48">
        <f>SUM(B23:B24)</f>
        <v>750</v>
      </c>
      <c r="C25" s="48">
        <f t="shared" ref="C25:BN25" si="123">SUM(C23:C24)</f>
        <v>0</v>
      </c>
      <c r="D25" s="48">
        <f t="shared" si="123"/>
        <v>0</v>
      </c>
      <c r="E25" s="48">
        <f t="shared" si="123"/>
        <v>0</v>
      </c>
      <c r="F25" s="48">
        <f t="shared" si="123"/>
        <v>0</v>
      </c>
      <c r="G25" s="48">
        <f t="shared" si="123"/>
        <v>0</v>
      </c>
      <c r="H25" s="48">
        <f t="shared" si="123"/>
        <v>0</v>
      </c>
      <c r="I25" s="48">
        <f t="shared" si="123"/>
        <v>0</v>
      </c>
      <c r="J25" s="48">
        <f t="shared" si="123"/>
        <v>0</v>
      </c>
      <c r="K25" s="48">
        <f t="shared" si="123"/>
        <v>0</v>
      </c>
      <c r="L25" s="48">
        <f t="shared" si="123"/>
        <v>0</v>
      </c>
      <c r="M25" s="48">
        <f t="shared" si="123"/>
        <v>0</v>
      </c>
      <c r="N25" s="48">
        <f t="shared" si="123"/>
        <v>0</v>
      </c>
      <c r="O25" s="48">
        <f t="shared" si="123"/>
        <v>0</v>
      </c>
      <c r="P25" s="48">
        <f t="shared" si="123"/>
        <v>0</v>
      </c>
      <c r="Q25" s="48">
        <f t="shared" si="123"/>
        <v>0</v>
      </c>
      <c r="R25" s="48">
        <f t="shared" si="123"/>
        <v>0</v>
      </c>
      <c r="S25" s="48">
        <f t="shared" si="123"/>
        <v>0</v>
      </c>
      <c r="T25" s="48">
        <f t="shared" si="123"/>
        <v>0</v>
      </c>
      <c r="U25" s="48">
        <f t="shared" si="123"/>
        <v>0</v>
      </c>
      <c r="V25" s="48">
        <f t="shared" si="123"/>
        <v>0</v>
      </c>
      <c r="W25" s="48">
        <f t="shared" si="123"/>
        <v>0</v>
      </c>
      <c r="X25" s="48">
        <f t="shared" si="123"/>
        <v>0</v>
      </c>
      <c r="Y25" s="48">
        <f t="shared" si="123"/>
        <v>0</v>
      </c>
      <c r="Z25" s="48">
        <f t="shared" si="123"/>
        <v>0</v>
      </c>
      <c r="AA25" s="48">
        <f t="shared" si="123"/>
        <v>0</v>
      </c>
      <c r="AB25" s="48">
        <f t="shared" si="123"/>
        <v>0</v>
      </c>
      <c r="AC25" s="48">
        <f t="shared" si="123"/>
        <v>0</v>
      </c>
      <c r="AD25" s="48">
        <f t="shared" si="123"/>
        <v>0</v>
      </c>
      <c r="AE25" s="48">
        <f t="shared" si="123"/>
        <v>0</v>
      </c>
      <c r="AF25" s="48">
        <f t="shared" si="123"/>
        <v>0</v>
      </c>
      <c r="AG25" s="48">
        <f t="shared" si="123"/>
        <v>0</v>
      </c>
      <c r="AH25" s="48">
        <f t="shared" si="123"/>
        <v>0</v>
      </c>
      <c r="AI25" s="48">
        <f t="shared" si="123"/>
        <v>0</v>
      </c>
      <c r="AJ25" s="48">
        <f t="shared" si="123"/>
        <v>0</v>
      </c>
      <c r="AK25" s="48">
        <f t="shared" si="123"/>
        <v>0</v>
      </c>
      <c r="AL25" s="48">
        <f t="shared" si="123"/>
        <v>0</v>
      </c>
      <c r="AM25" s="48">
        <f t="shared" si="123"/>
        <v>0</v>
      </c>
      <c r="AN25" s="48">
        <f t="shared" si="123"/>
        <v>0</v>
      </c>
      <c r="AO25" s="48">
        <f t="shared" si="123"/>
        <v>0</v>
      </c>
      <c r="AP25" s="48">
        <f t="shared" si="123"/>
        <v>0</v>
      </c>
      <c r="AQ25" s="48">
        <f t="shared" si="123"/>
        <v>0</v>
      </c>
      <c r="AR25" s="48">
        <f t="shared" si="123"/>
        <v>0</v>
      </c>
      <c r="AS25" s="48">
        <f t="shared" si="123"/>
        <v>0</v>
      </c>
      <c r="AT25" s="48">
        <f t="shared" si="123"/>
        <v>0</v>
      </c>
      <c r="AU25" s="48">
        <f t="shared" si="123"/>
        <v>0</v>
      </c>
      <c r="AV25" s="48">
        <f t="shared" si="123"/>
        <v>0</v>
      </c>
      <c r="AW25" s="48">
        <f t="shared" si="123"/>
        <v>0</v>
      </c>
      <c r="AX25" s="48">
        <f t="shared" si="123"/>
        <v>0</v>
      </c>
      <c r="AY25" s="48">
        <f t="shared" si="123"/>
        <v>0</v>
      </c>
      <c r="AZ25" s="48">
        <f t="shared" si="123"/>
        <v>0</v>
      </c>
      <c r="BA25" s="48">
        <f t="shared" si="123"/>
        <v>0</v>
      </c>
      <c r="BB25" s="48">
        <f t="shared" si="123"/>
        <v>0</v>
      </c>
      <c r="BC25" s="48">
        <f t="shared" si="123"/>
        <v>0</v>
      </c>
      <c r="BD25" s="48">
        <f t="shared" si="123"/>
        <v>0</v>
      </c>
      <c r="BE25" s="48">
        <f t="shared" si="123"/>
        <v>0</v>
      </c>
      <c r="BF25" s="48">
        <f t="shared" si="123"/>
        <v>0</v>
      </c>
      <c r="BG25" s="48">
        <f t="shared" si="123"/>
        <v>0</v>
      </c>
      <c r="BH25" s="48">
        <f t="shared" si="123"/>
        <v>0</v>
      </c>
      <c r="BI25" s="48">
        <f t="shared" si="123"/>
        <v>0</v>
      </c>
      <c r="BJ25" s="48">
        <f t="shared" si="123"/>
        <v>0</v>
      </c>
      <c r="BK25" s="48">
        <f t="shared" si="123"/>
        <v>0</v>
      </c>
      <c r="BL25" s="48">
        <f t="shared" si="123"/>
        <v>0</v>
      </c>
      <c r="BM25" s="48">
        <f t="shared" si="123"/>
        <v>0</v>
      </c>
      <c r="BN25" s="48">
        <f t="shared" si="123"/>
        <v>0</v>
      </c>
      <c r="BO25" s="48">
        <f t="shared" ref="BO25:DT25" si="124">SUM(BO23:BO24)</f>
        <v>0</v>
      </c>
      <c r="BP25" s="48">
        <f t="shared" si="124"/>
        <v>0</v>
      </c>
      <c r="BQ25" s="48">
        <f t="shared" si="124"/>
        <v>0</v>
      </c>
      <c r="BR25" s="48">
        <f t="shared" si="124"/>
        <v>0</v>
      </c>
      <c r="BS25" s="48">
        <f t="shared" si="124"/>
        <v>0</v>
      </c>
      <c r="BT25" s="48">
        <f t="shared" si="124"/>
        <v>0</v>
      </c>
      <c r="BU25" s="48">
        <f t="shared" si="124"/>
        <v>0</v>
      </c>
      <c r="BV25" s="48">
        <f t="shared" si="124"/>
        <v>0</v>
      </c>
      <c r="BW25" s="48">
        <f t="shared" si="124"/>
        <v>0</v>
      </c>
      <c r="BX25" s="48">
        <f t="shared" si="124"/>
        <v>0</v>
      </c>
      <c r="BY25" s="48">
        <f t="shared" si="124"/>
        <v>0</v>
      </c>
      <c r="BZ25" s="48">
        <f t="shared" si="124"/>
        <v>0</v>
      </c>
      <c r="CA25" s="48">
        <f t="shared" si="124"/>
        <v>0</v>
      </c>
      <c r="CB25" s="48">
        <f t="shared" si="124"/>
        <v>0</v>
      </c>
      <c r="CC25" s="48">
        <f t="shared" si="124"/>
        <v>0</v>
      </c>
      <c r="CD25" s="48">
        <f t="shared" si="124"/>
        <v>0</v>
      </c>
      <c r="CE25" s="48">
        <f t="shared" si="124"/>
        <v>0</v>
      </c>
      <c r="CF25" s="48">
        <f t="shared" si="124"/>
        <v>0</v>
      </c>
      <c r="CG25" s="48">
        <f t="shared" si="124"/>
        <v>0</v>
      </c>
      <c r="CH25" s="48">
        <f t="shared" si="124"/>
        <v>0</v>
      </c>
      <c r="CI25" s="48">
        <f t="shared" si="124"/>
        <v>0</v>
      </c>
      <c r="CJ25" s="48">
        <f t="shared" si="124"/>
        <v>0</v>
      </c>
      <c r="CK25" s="48">
        <f t="shared" si="124"/>
        <v>0</v>
      </c>
      <c r="CL25" s="48">
        <f t="shared" si="124"/>
        <v>0</v>
      </c>
      <c r="CM25" s="48">
        <f t="shared" si="124"/>
        <v>0</v>
      </c>
      <c r="CN25" s="48">
        <f t="shared" si="124"/>
        <v>0</v>
      </c>
      <c r="CO25" s="48">
        <f t="shared" si="124"/>
        <v>0</v>
      </c>
      <c r="CP25" s="48">
        <f t="shared" si="124"/>
        <v>0</v>
      </c>
      <c r="CQ25" s="48">
        <f t="shared" si="124"/>
        <v>0</v>
      </c>
      <c r="CR25" s="48">
        <f t="shared" si="124"/>
        <v>0</v>
      </c>
      <c r="CS25" s="48">
        <f t="shared" si="124"/>
        <v>0</v>
      </c>
      <c r="CT25" s="48">
        <f t="shared" si="124"/>
        <v>0</v>
      </c>
      <c r="CU25" s="48">
        <f t="shared" si="124"/>
        <v>0</v>
      </c>
      <c r="CV25" s="48">
        <f t="shared" si="124"/>
        <v>0</v>
      </c>
      <c r="CW25" s="48">
        <f t="shared" si="124"/>
        <v>0</v>
      </c>
      <c r="CX25" s="48">
        <f t="shared" si="124"/>
        <v>0</v>
      </c>
      <c r="CY25" s="48">
        <f t="shared" si="124"/>
        <v>0</v>
      </c>
      <c r="CZ25" s="48">
        <f t="shared" si="124"/>
        <v>0</v>
      </c>
      <c r="DA25" s="48">
        <f t="shared" si="124"/>
        <v>0</v>
      </c>
      <c r="DB25" s="48">
        <f t="shared" si="124"/>
        <v>0</v>
      </c>
      <c r="DC25" s="48">
        <f t="shared" si="124"/>
        <v>0</v>
      </c>
      <c r="DD25" s="48">
        <f t="shared" si="124"/>
        <v>0</v>
      </c>
      <c r="DE25" s="48">
        <f t="shared" si="124"/>
        <v>0</v>
      </c>
      <c r="DF25" s="48">
        <f t="shared" si="124"/>
        <v>0</v>
      </c>
      <c r="DG25" s="48">
        <f t="shared" si="124"/>
        <v>0</v>
      </c>
      <c r="DH25" s="48">
        <f t="shared" si="124"/>
        <v>0</v>
      </c>
      <c r="DI25" s="48">
        <f t="shared" si="124"/>
        <v>0</v>
      </c>
      <c r="DJ25" s="48">
        <f t="shared" si="124"/>
        <v>0</v>
      </c>
      <c r="DK25" s="48">
        <f t="shared" si="124"/>
        <v>0</v>
      </c>
      <c r="DL25" s="48">
        <f t="shared" si="124"/>
        <v>0</v>
      </c>
      <c r="DM25" s="48">
        <f t="shared" si="124"/>
        <v>0</v>
      </c>
      <c r="DN25" s="48">
        <f t="shared" si="124"/>
        <v>0</v>
      </c>
      <c r="DO25" s="48">
        <f t="shared" si="124"/>
        <v>0</v>
      </c>
      <c r="DP25" s="48">
        <f t="shared" si="124"/>
        <v>0</v>
      </c>
      <c r="DQ25" s="48">
        <f t="shared" si="124"/>
        <v>0</v>
      </c>
      <c r="DR25" s="48">
        <f t="shared" si="124"/>
        <v>0</v>
      </c>
      <c r="DS25" s="48">
        <f t="shared" si="124"/>
        <v>0</v>
      </c>
      <c r="DT25" s="48">
        <f t="shared" si="124"/>
        <v>0</v>
      </c>
    </row>
    <row r="27" spans="1:124" s="33" customFormat="1" ht="15.75" thickBot="1" x14ac:dyDescent="0.35">
      <c r="A27" s="33" t="s">
        <v>37</v>
      </c>
    </row>
    <row r="28" spans="1:124" s="26" customFormat="1" outlineLevel="2" x14ac:dyDescent="0.3">
      <c r="A28" s="34" t="s">
        <v>39</v>
      </c>
      <c r="B28" s="87">
        <v>400</v>
      </c>
    </row>
    <row r="29" spans="1:124" s="26" customFormat="1" outlineLevel="2" x14ac:dyDescent="0.3">
      <c r="A29" s="25" t="s">
        <v>41</v>
      </c>
      <c r="B29" s="87">
        <v>200</v>
      </c>
    </row>
    <row r="30" spans="1:124" s="26" customFormat="1" outlineLevel="2" x14ac:dyDescent="0.3">
      <c r="A30" s="25" t="s">
        <v>42</v>
      </c>
      <c r="B30" s="87">
        <v>350</v>
      </c>
    </row>
    <row r="31" spans="1:124" s="26" customFormat="1" outlineLevel="2" x14ac:dyDescent="0.3">
      <c r="A31" s="25" t="s">
        <v>43</v>
      </c>
      <c r="B31" s="87">
        <v>1</v>
      </c>
    </row>
    <row r="32" spans="1:124" s="26" customFormat="1" outlineLevel="2" x14ac:dyDescent="0.3">
      <c r="A32" s="25" t="s">
        <v>44</v>
      </c>
      <c r="B32" s="87">
        <v>2</v>
      </c>
    </row>
    <row r="33" spans="1:124" s="26" customFormat="1" outlineLevel="2" x14ac:dyDescent="0.3">
      <c r="A33" s="25" t="s">
        <v>45</v>
      </c>
      <c r="B33" s="87">
        <v>3</v>
      </c>
    </row>
    <row r="34" spans="1:124" s="26" customFormat="1" outlineLevel="2" x14ac:dyDescent="0.3">
      <c r="A34" s="25" t="s">
        <v>46</v>
      </c>
      <c r="B34" s="87">
        <v>4</v>
      </c>
    </row>
    <row r="35" spans="1:124" s="26" customFormat="1" outlineLevel="2" x14ac:dyDescent="0.3">
      <c r="A35" s="25" t="s">
        <v>47</v>
      </c>
      <c r="B35" s="87">
        <v>5</v>
      </c>
      <c r="E35" s="93"/>
    </row>
    <row r="36" spans="1:124" s="26" customFormat="1" outlineLevel="2" x14ac:dyDescent="0.3">
      <c r="A36" s="25" t="s">
        <v>48</v>
      </c>
      <c r="B36" s="87">
        <v>6</v>
      </c>
      <c r="E36" s="93"/>
    </row>
    <row r="37" spans="1:124" s="26" customFormat="1" outlineLevel="2" x14ac:dyDescent="0.3">
      <c r="A37" s="25" t="s">
        <v>49</v>
      </c>
      <c r="B37" s="87">
        <v>7</v>
      </c>
    </row>
    <row r="38" spans="1:124" s="26" customFormat="1" outlineLevel="2" x14ac:dyDescent="0.3">
      <c r="A38" s="25" t="s">
        <v>50</v>
      </c>
      <c r="B38" s="87">
        <v>8</v>
      </c>
    </row>
    <row r="39" spans="1:124" s="26" customFormat="1" outlineLevel="2" x14ac:dyDescent="0.3">
      <c r="A39" s="25" t="s">
        <v>51</v>
      </c>
      <c r="B39" s="87">
        <v>9</v>
      </c>
    </row>
    <row r="40" spans="1:124" s="26" customFormat="1" outlineLevel="2" x14ac:dyDescent="0.3">
      <c r="A40" s="25" t="s">
        <v>52</v>
      </c>
      <c r="B40" s="87">
        <v>10</v>
      </c>
    </row>
    <row r="41" spans="1:124" s="26" customFormat="1" outlineLevel="2" x14ac:dyDescent="0.3">
      <c r="A41" s="25" t="s">
        <v>53</v>
      </c>
      <c r="B41" s="87">
        <v>11</v>
      </c>
    </row>
    <row r="42" spans="1:124" s="37" customFormat="1" ht="15.75" x14ac:dyDescent="0.3">
      <c r="A42" s="37" t="s">
        <v>54</v>
      </c>
      <c r="B42" s="92">
        <f>SUM(B28:B41)</f>
        <v>1016</v>
      </c>
      <c r="C42" s="92">
        <f t="shared" ref="C42:BN42" si="125">SUM(C28:C41)</f>
        <v>0</v>
      </c>
      <c r="D42" s="92">
        <f t="shared" si="125"/>
        <v>0</v>
      </c>
      <c r="E42" s="92">
        <f t="shared" si="125"/>
        <v>0</v>
      </c>
      <c r="F42" s="92">
        <f t="shared" si="125"/>
        <v>0</v>
      </c>
      <c r="G42" s="92">
        <f t="shared" si="125"/>
        <v>0</v>
      </c>
      <c r="H42" s="92">
        <f t="shared" si="125"/>
        <v>0</v>
      </c>
      <c r="I42" s="92">
        <f t="shared" si="125"/>
        <v>0</v>
      </c>
      <c r="J42" s="92">
        <f t="shared" si="125"/>
        <v>0</v>
      </c>
      <c r="K42" s="92">
        <f t="shared" si="125"/>
        <v>0</v>
      </c>
      <c r="L42" s="92">
        <f t="shared" si="125"/>
        <v>0</v>
      </c>
      <c r="M42" s="92">
        <f t="shared" si="125"/>
        <v>0</v>
      </c>
      <c r="N42" s="92">
        <f t="shared" si="125"/>
        <v>0</v>
      </c>
      <c r="O42" s="92">
        <f t="shared" si="125"/>
        <v>0</v>
      </c>
      <c r="P42" s="92">
        <f t="shared" si="125"/>
        <v>0</v>
      </c>
      <c r="Q42" s="92">
        <f t="shared" si="125"/>
        <v>0</v>
      </c>
      <c r="R42" s="92">
        <f t="shared" si="125"/>
        <v>0</v>
      </c>
      <c r="S42" s="92">
        <f t="shared" si="125"/>
        <v>0</v>
      </c>
      <c r="T42" s="92">
        <f t="shared" si="125"/>
        <v>0</v>
      </c>
      <c r="U42" s="92">
        <f t="shared" si="125"/>
        <v>0</v>
      </c>
      <c r="V42" s="92">
        <f t="shared" si="125"/>
        <v>0</v>
      </c>
      <c r="W42" s="92">
        <f t="shared" si="125"/>
        <v>0</v>
      </c>
      <c r="X42" s="92">
        <f t="shared" si="125"/>
        <v>0</v>
      </c>
      <c r="Y42" s="92">
        <f t="shared" si="125"/>
        <v>0</v>
      </c>
      <c r="Z42" s="92">
        <f t="shared" si="125"/>
        <v>0</v>
      </c>
      <c r="AA42" s="92">
        <f t="shared" si="125"/>
        <v>0</v>
      </c>
      <c r="AB42" s="92">
        <f t="shared" si="125"/>
        <v>0</v>
      </c>
      <c r="AC42" s="92">
        <f t="shared" si="125"/>
        <v>0</v>
      </c>
      <c r="AD42" s="92">
        <f t="shared" si="125"/>
        <v>0</v>
      </c>
      <c r="AE42" s="92">
        <f t="shared" si="125"/>
        <v>0</v>
      </c>
      <c r="AF42" s="92">
        <f t="shared" si="125"/>
        <v>0</v>
      </c>
      <c r="AG42" s="92">
        <f t="shared" si="125"/>
        <v>0</v>
      </c>
      <c r="AH42" s="92">
        <f t="shared" si="125"/>
        <v>0</v>
      </c>
      <c r="AI42" s="92">
        <f t="shared" si="125"/>
        <v>0</v>
      </c>
      <c r="AJ42" s="92">
        <f t="shared" si="125"/>
        <v>0</v>
      </c>
      <c r="AK42" s="92">
        <f t="shared" si="125"/>
        <v>0</v>
      </c>
      <c r="AL42" s="92">
        <f t="shared" si="125"/>
        <v>0</v>
      </c>
      <c r="AM42" s="92">
        <f t="shared" si="125"/>
        <v>0</v>
      </c>
      <c r="AN42" s="92">
        <f t="shared" si="125"/>
        <v>0</v>
      </c>
      <c r="AO42" s="92">
        <f t="shared" si="125"/>
        <v>0</v>
      </c>
      <c r="AP42" s="92">
        <f t="shared" si="125"/>
        <v>0</v>
      </c>
      <c r="AQ42" s="92">
        <f t="shared" si="125"/>
        <v>0</v>
      </c>
      <c r="AR42" s="92">
        <f t="shared" si="125"/>
        <v>0</v>
      </c>
      <c r="AS42" s="92">
        <f t="shared" si="125"/>
        <v>0</v>
      </c>
      <c r="AT42" s="92">
        <f t="shared" si="125"/>
        <v>0</v>
      </c>
      <c r="AU42" s="92">
        <f t="shared" si="125"/>
        <v>0</v>
      </c>
      <c r="AV42" s="92">
        <f t="shared" si="125"/>
        <v>0</v>
      </c>
      <c r="AW42" s="92">
        <f t="shared" si="125"/>
        <v>0</v>
      </c>
      <c r="AX42" s="92">
        <f t="shared" si="125"/>
        <v>0</v>
      </c>
      <c r="AY42" s="92">
        <f t="shared" si="125"/>
        <v>0</v>
      </c>
      <c r="AZ42" s="92">
        <f t="shared" si="125"/>
        <v>0</v>
      </c>
      <c r="BA42" s="92">
        <f t="shared" si="125"/>
        <v>0</v>
      </c>
      <c r="BB42" s="92">
        <f t="shared" si="125"/>
        <v>0</v>
      </c>
      <c r="BC42" s="92">
        <f t="shared" si="125"/>
        <v>0</v>
      </c>
      <c r="BD42" s="92">
        <f t="shared" si="125"/>
        <v>0</v>
      </c>
      <c r="BE42" s="92">
        <f t="shared" si="125"/>
        <v>0</v>
      </c>
      <c r="BF42" s="92">
        <f t="shared" si="125"/>
        <v>0</v>
      </c>
      <c r="BG42" s="92">
        <f t="shared" si="125"/>
        <v>0</v>
      </c>
      <c r="BH42" s="92">
        <f t="shared" si="125"/>
        <v>0</v>
      </c>
      <c r="BI42" s="92">
        <f t="shared" si="125"/>
        <v>0</v>
      </c>
      <c r="BJ42" s="92">
        <f t="shared" si="125"/>
        <v>0</v>
      </c>
      <c r="BK42" s="92">
        <f t="shared" si="125"/>
        <v>0</v>
      </c>
      <c r="BL42" s="92">
        <f t="shared" si="125"/>
        <v>0</v>
      </c>
      <c r="BM42" s="92">
        <f t="shared" si="125"/>
        <v>0</v>
      </c>
      <c r="BN42" s="92">
        <f t="shared" si="125"/>
        <v>0</v>
      </c>
      <c r="BO42" s="92">
        <f t="shared" ref="BO42:DT42" si="126">SUM(BO28:BO41)</f>
        <v>0</v>
      </c>
      <c r="BP42" s="92">
        <f t="shared" si="126"/>
        <v>0</v>
      </c>
      <c r="BQ42" s="92">
        <f t="shared" si="126"/>
        <v>0</v>
      </c>
      <c r="BR42" s="92">
        <f t="shared" si="126"/>
        <v>0</v>
      </c>
      <c r="BS42" s="92">
        <f t="shared" si="126"/>
        <v>0</v>
      </c>
      <c r="BT42" s="92">
        <f t="shared" si="126"/>
        <v>0</v>
      </c>
      <c r="BU42" s="92">
        <f t="shared" si="126"/>
        <v>0</v>
      </c>
      <c r="BV42" s="92">
        <f t="shared" si="126"/>
        <v>0</v>
      </c>
      <c r="BW42" s="92">
        <f t="shared" si="126"/>
        <v>0</v>
      </c>
      <c r="BX42" s="92">
        <f t="shared" si="126"/>
        <v>0</v>
      </c>
      <c r="BY42" s="92">
        <f t="shared" si="126"/>
        <v>0</v>
      </c>
      <c r="BZ42" s="92">
        <f t="shared" si="126"/>
        <v>0</v>
      </c>
      <c r="CA42" s="92">
        <f t="shared" si="126"/>
        <v>0</v>
      </c>
      <c r="CB42" s="92">
        <f t="shared" si="126"/>
        <v>0</v>
      </c>
      <c r="CC42" s="92">
        <f t="shared" si="126"/>
        <v>0</v>
      </c>
      <c r="CD42" s="92">
        <f t="shared" si="126"/>
        <v>0</v>
      </c>
      <c r="CE42" s="92">
        <f t="shared" si="126"/>
        <v>0</v>
      </c>
      <c r="CF42" s="92">
        <f t="shared" si="126"/>
        <v>0</v>
      </c>
      <c r="CG42" s="92">
        <f t="shared" si="126"/>
        <v>0</v>
      </c>
      <c r="CH42" s="92">
        <f t="shared" si="126"/>
        <v>0</v>
      </c>
      <c r="CI42" s="92">
        <f t="shared" si="126"/>
        <v>0</v>
      </c>
      <c r="CJ42" s="92">
        <f t="shared" si="126"/>
        <v>0</v>
      </c>
      <c r="CK42" s="92">
        <f t="shared" si="126"/>
        <v>0</v>
      </c>
      <c r="CL42" s="92">
        <f t="shared" si="126"/>
        <v>0</v>
      </c>
      <c r="CM42" s="92">
        <f t="shared" si="126"/>
        <v>0</v>
      </c>
      <c r="CN42" s="92">
        <f t="shared" si="126"/>
        <v>0</v>
      </c>
      <c r="CO42" s="92">
        <f t="shared" si="126"/>
        <v>0</v>
      </c>
      <c r="CP42" s="92">
        <f t="shared" si="126"/>
        <v>0</v>
      </c>
      <c r="CQ42" s="92">
        <f t="shared" si="126"/>
        <v>0</v>
      </c>
      <c r="CR42" s="92">
        <f t="shared" si="126"/>
        <v>0</v>
      </c>
      <c r="CS42" s="92">
        <f t="shared" si="126"/>
        <v>0</v>
      </c>
      <c r="CT42" s="92">
        <f t="shared" si="126"/>
        <v>0</v>
      </c>
      <c r="CU42" s="92">
        <f t="shared" si="126"/>
        <v>0</v>
      </c>
      <c r="CV42" s="92">
        <f t="shared" si="126"/>
        <v>0</v>
      </c>
      <c r="CW42" s="92">
        <f t="shared" si="126"/>
        <v>0</v>
      </c>
      <c r="CX42" s="92">
        <f t="shared" si="126"/>
        <v>0</v>
      </c>
      <c r="CY42" s="92">
        <f t="shared" si="126"/>
        <v>0</v>
      </c>
      <c r="CZ42" s="92">
        <f t="shared" si="126"/>
        <v>0</v>
      </c>
      <c r="DA42" s="92">
        <f t="shared" si="126"/>
        <v>0</v>
      </c>
      <c r="DB42" s="92">
        <f t="shared" si="126"/>
        <v>0</v>
      </c>
      <c r="DC42" s="92">
        <f t="shared" si="126"/>
        <v>0</v>
      </c>
      <c r="DD42" s="92">
        <f t="shared" si="126"/>
        <v>0</v>
      </c>
      <c r="DE42" s="92">
        <f t="shared" si="126"/>
        <v>0</v>
      </c>
      <c r="DF42" s="92">
        <f t="shared" si="126"/>
        <v>0</v>
      </c>
      <c r="DG42" s="92">
        <f t="shared" si="126"/>
        <v>0</v>
      </c>
      <c r="DH42" s="92">
        <f t="shared" si="126"/>
        <v>0</v>
      </c>
      <c r="DI42" s="92">
        <f t="shared" si="126"/>
        <v>0</v>
      </c>
      <c r="DJ42" s="92">
        <f t="shared" si="126"/>
        <v>0</v>
      </c>
      <c r="DK42" s="92">
        <f t="shared" si="126"/>
        <v>0</v>
      </c>
      <c r="DL42" s="92">
        <f t="shared" si="126"/>
        <v>0</v>
      </c>
      <c r="DM42" s="92">
        <f t="shared" si="126"/>
        <v>0</v>
      </c>
      <c r="DN42" s="92">
        <f t="shared" si="126"/>
        <v>0</v>
      </c>
      <c r="DO42" s="92">
        <f t="shared" si="126"/>
        <v>0</v>
      </c>
      <c r="DP42" s="92">
        <f t="shared" si="126"/>
        <v>0</v>
      </c>
      <c r="DQ42" s="92">
        <f t="shared" si="126"/>
        <v>0</v>
      </c>
      <c r="DR42" s="92">
        <f t="shared" si="126"/>
        <v>0</v>
      </c>
      <c r="DS42" s="92">
        <f t="shared" si="126"/>
        <v>0</v>
      </c>
      <c r="DT42" s="92">
        <f t="shared" si="126"/>
        <v>0</v>
      </c>
    </row>
    <row r="44" spans="1:124" s="4" customFormat="1" ht="15.75" thickBot="1" x14ac:dyDescent="0.35">
      <c r="A44" s="4" t="s">
        <v>55</v>
      </c>
    </row>
    <row r="45" spans="1:124" s="38" customFormat="1" outlineLevel="1" x14ac:dyDescent="0.3">
      <c r="A45" s="38" t="s">
        <v>56</v>
      </c>
      <c r="B45" s="38">
        <f>SUM(B46:B51)</f>
        <v>14958</v>
      </c>
      <c r="C45" s="38">
        <f t="shared" ref="C45:BN45" si="127">SUM(C46:C51)</f>
        <v>0</v>
      </c>
      <c r="D45" s="38">
        <f t="shared" si="127"/>
        <v>0</v>
      </c>
      <c r="E45" s="38">
        <f t="shared" si="127"/>
        <v>0</v>
      </c>
      <c r="F45" s="38">
        <f t="shared" si="127"/>
        <v>0</v>
      </c>
      <c r="G45" s="38">
        <f t="shared" si="127"/>
        <v>0</v>
      </c>
      <c r="H45" s="38">
        <f t="shared" si="127"/>
        <v>0</v>
      </c>
      <c r="I45" s="38">
        <f t="shared" si="127"/>
        <v>0</v>
      </c>
      <c r="J45" s="38">
        <f t="shared" si="127"/>
        <v>0</v>
      </c>
      <c r="K45" s="38">
        <f t="shared" si="127"/>
        <v>0</v>
      </c>
      <c r="L45" s="38">
        <f t="shared" si="127"/>
        <v>0</v>
      </c>
      <c r="M45" s="38">
        <f t="shared" si="127"/>
        <v>0</v>
      </c>
      <c r="N45" s="38">
        <f t="shared" si="127"/>
        <v>0</v>
      </c>
      <c r="O45" s="38">
        <f t="shared" si="127"/>
        <v>0</v>
      </c>
      <c r="P45" s="38">
        <f t="shared" si="127"/>
        <v>0</v>
      </c>
      <c r="Q45" s="38">
        <f t="shared" si="127"/>
        <v>0</v>
      </c>
      <c r="R45" s="38">
        <f t="shared" si="127"/>
        <v>0</v>
      </c>
      <c r="S45" s="38">
        <f t="shared" si="127"/>
        <v>0</v>
      </c>
      <c r="T45" s="38">
        <f t="shared" si="127"/>
        <v>0</v>
      </c>
      <c r="U45" s="38">
        <f t="shared" si="127"/>
        <v>0</v>
      </c>
      <c r="V45" s="38">
        <f t="shared" si="127"/>
        <v>0</v>
      </c>
      <c r="W45" s="38">
        <f t="shared" si="127"/>
        <v>0</v>
      </c>
      <c r="X45" s="38">
        <f t="shared" si="127"/>
        <v>0</v>
      </c>
      <c r="Y45" s="38">
        <f t="shared" si="127"/>
        <v>0</v>
      </c>
      <c r="Z45" s="38">
        <f t="shared" si="127"/>
        <v>0</v>
      </c>
      <c r="AA45" s="38">
        <f t="shared" si="127"/>
        <v>0</v>
      </c>
      <c r="AB45" s="38">
        <f t="shared" si="127"/>
        <v>0</v>
      </c>
      <c r="AC45" s="38">
        <f t="shared" si="127"/>
        <v>0</v>
      </c>
      <c r="AD45" s="38">
        <f t="shared" si="127"/>
        <v>0</v>
      </c>
      <c r="AE45" s="38">
        <f t="shared" si="127"/>
        <v>0</v>
      </c>
      <c r="AF45" s="38">
        <f t="shared" si="127"/>
        <v>0</v>
      </c>
      <c r="AG45" s="38">
        <f t="shared" si="127"/>
        <v>0</v>
      </c>
      <c r="AH45" s="38">
        <f t="shared" si="127"/>
        <v>0</v>
      </c>
      <c r="AI45" s="38">
        <f t="shared" si="127"/>
        <v>0</v>
      </c>
      <c r="AJ45" s="38">
        <f t="shared" si="127"/>
        <v>0</v>
      </c>
      <c r="AK45" s="38">
        <f t="shared" si="127"/>
        <v>0</v>
      </c>
      <c r="AL45" s="38">
        <f t="shared" si="127"/>
        <v>0</v>
      </c>
      <c r="AM45" s="38">
        <f t="shared" si="127"/>
        <v>0</v>
      </c>
      <c r="AN45" s="38">
        <f t="shared" si="127"/>
        <v>0</v>
      </c>
      <c r="AO45" s="38">
        <f t="shared" si="127"/>
        <v>0</v>
      </c>
      <c r="AP45" s="38">
        <f t="shared" si="127"/>
        <v>0</v>
      </c>
      <c r="AQ45" s="38">
        <f t="shared" si="127"/>
        <v>0</v>
      </c>
      <c r="AR45" s="38">
        <f t="shared" si="127"/>
        <v>0</v>
      </c>
      <c r="AS45" s="38">
        <f t="shared" si="127"/>
        <v>0</v>
      </c>
      <c r="AT45" s="38">
        <f t="shared" si="127"/>
        <v>0</v>
      </c>
      <c r="AU45" s="38">
        <f t="shared" si="127"/>
        <v>0</v>
      </c>
      <c r="AV45" s="38">
        <f t="shared" si="127"/>
        <v>0</v>
      </c>
      <c r="AW45" s="38">
        <f t="shared" si="127"/>
        <v>0</v>
      </c>
      <c r="AX45" s="38">
        <f t="shared" si="127"/>
        <v>0</v>
      </c>
      <c r="AY45" s="38">
        <f t="shared" si="127"/>
        <v>0</v>
      </c>
      <c r="AZ45" s="38">
        <f t="shared" si="127"/>
        <v>0</v>
      </c>
      <c r="BA45" s="38">
        <f t="shared" si="127"/>
        <v>0</v>
      </c>
      <c r="BB45" s="38">
        <f t="shared" si="127"/>
        <v>0</v>
      </c>
      <c r="BC45" s="38">
        <f t="shared" si="127"/>
        <v>0</v>
      </c>
      <c r="BD45" s="38">
        <f t="shared" si="127"/>
        <v>0</v>
      </c>
      <c r="BE45" s="38">
        <f t="shared" si="127"/>
        <v>0</v>
      </c>
      <c r="BF45" s="38">
        <f t="shared" si="127"/>
        <v>0</v>
      </c>
      <c r="BG45" s="38">
        <f t="shared" si="127"/>
        <v>0</v>
      </c>
      <c r="BH45" s="38">
        <f t="shared" si="127"/>
        <v>0</v>
      </c>
      <c r="BI45" s="38">
        <f t="shared" si="127"/>
        <v>0</v>
      </c>
      <c r="BJ45" s="38">
        <f t="shared" si="127"/>
        <v>0</v>
      </c>
      <c r="BK45" s="38">
        <f t="shared" si="127"/>
        <v>0</v>
      </c>
      <c r="BL45" s="38">
        <f t="shared" si="127"/>
        <v>0</v>
      </c>
      <c r="BM45" s="38">
        <f t="shared" si="127"/>
        <v>0</v>
      </c>
      <c r="BN45" s="38">
        <f t="shared" si="127"/>
        <v>0</v>
      </c>
      <c r="BO45" s="38">
        <f t="shared" ref="BO45:DT45" si="128">SUM(BO46:BO51)</f>
        <v>0</v>
      </c>
      <c r="BP45" s="38">
        <f t="shared" si="128"/>
        <v>0</v>
      </c>
      <c r="BQ45" s="38">
        <f t="shared" si="128"/>
        <v>0</v>
      </c>
      <c r="BR45" s="38">
        <f t="shared" si="128"/>
        <v>0</v>
      </c>
      <c r="BS45" s="38">
        <f t="shared" si="128"/>
        <v>0</v>
      </c>
      <c r="BT45" s="38">
        <f t="shared" si="128"/>
        <v>0</v>
      </c>
      <c r="BU45" s="38">
        <f t="shared" si="128"/>
        <v>0</v>
      </c>
      <c r="BV45" s="38">
        <f t="shared" si="128"/>
        <v>0</v>
      </c>
      <c r="BW45" s="38">
        <f t="shared" si="128"/>
        <v>0</v>
      </c>
      <c r="BX45" s="38">
        <f t="shared" si="128"/>
        <v>0</v>
      </c>
      <c r="BY45" s="38">
        <f t="shared" si="128"/>
        <v>0</v>
      </c>
      <c r="BZ45" s="38">
        <f t="shared" si="128"/>
        <v>0</v>
      </c>
      <c r="CA45" s="38">
        <f t="shared" si="128"/>
        <v>0</v>
      </c>
      <c r="CB45" s="38">
        <f t="shared" si="128"/>
        <v>0</v>
      </c>
      <c r="CC45" s="38">
        <f t="shared" si="128"/>
        <v>0</v>
      </c>
      <c r="CD45" s="38">
        <f t="shared" si="128"/>
        <v>0</v>
      </c>
      <c r="CE45" s="38">
        <f t="shared" si="128"/>
        <v>0</v>
      </c>
      <c r="CF45" s="38">
        <f t="shared" si="128"/>
        <v>0</v>
      </c>
      <c r="CG45" s="38">
        <f t="shared" si="128"/>
        <v>0</v>
      </c>
      <c r="CH45" s="38">
        <f t="shared" si="128"/>
        <v>0</v>
      </c>
      <c r="CI45" s="38">
        <f t="shared" si="128"/>
        <v>0</v>
      </c>
      <c r="CJ45" s="38">
        <f t="shared" si="128"/>
        <v>0</v>
      </c>
      <c r="CK45" s="38">
        <f t="shared" si="128"/>
        <v>0</v>
      </c>
      <c r="CL45" s="38">
        <f t="shared" si="128"/>
        <v>0</v>
      </c>
      <c r="CM45" s="38">
        <f t="shared" si="128"/>
        <v>0</v>
      </c>
      <c r="CN45" s="38">
        <f t="shared" si="128"/>
        <v>0</v>
      </c>
      <c r="CO45" s="38">
        <f t="shared" si="128"/>
        <v>0</v>
      </c>
      <c r="CP45" s="38">
        <f t="shared" si="128"/>
        <v>0</v>
      </c>
      <c r="CQ45" s="38">
        <f t="shared" si="128"/>
        <v>0</v>
      </c>
      <c r="CR45" s="38">
        <f t="shared" si="128"/>
        <v>0</v>
      </c>
      <c r="CS45" s="38">
        <f t="shared" si="128"/>
        <v>0</v>
      </c>
      <c r="CT45" s="38">
        <f t="shared" si="128"/>
        <v>0</v>
      </c>
      <c r="CU45" s="38">
        <f t="shared" si="128"/>
        <v>0</v>
      </c>
      <c r="CV45" s="38">
        <f t="shared" si="128"/>
        <v>0</v>
      </c>
      <c r="CW45" s="38">
        <f t="shared" si="128"/>
        <v>0</v>
      </c>
      <c r="CX45" s="38">
        <f t="shared" si="128"/>
        <v>0</v>
      </c>
      <c r="CY45" s="38">
        <f t="shared" si="128"/>
        <v>0</v>
      </c>
      <c r="CZ45" s="38">
        <f t="shared" si="128"/>
        <v>0</v>
      </c>
      <c r="DA45" s="38">
        <f t="shared" si="128"/>
        <v>0</v>
      </c>
      <c r="DB45" s="38">
        <f t="shared" si="128"/>
        <v>0</v>
      </c>
      <c r="DC45" s="38">
        <f t="shared" si="128"/>
        <v>0</v>
      </c>
      <c r="DD45" s="38">
        <f t="shared" si="128"/>
        <v>0</v>
      </c>
      <c r="DE45" s="38">
        <f t="shared" si="128"/>
        <v>0</v>
      </c>
      <c r="DF45" s="38">
        <f t="shared" si="128"/>
        <v>0</v>
      </c>
      <c r="DG45" s="38">
        <f t="shared" si="128"/>
        <v>0</v>
      </c>
      <c r="DH45" s="38">
        <f t="shared" si="128"/>
        <v>0</v>
      </c>
      <c r="DI45" s="38">
        <f t="shared" si="128"/>
        <v>0</v>
      </c>
      <c r="DJ45" s="38">
        <f t="shared" si="128"/>
        <v>0</v>
      </c>
      <c r="DK45" s="38">
        <f t="shared" si="128"/>
        <v>0</v>
      </c>
      <c r="DL45" s="38">
        <f t="shared" si="128"/>
        <v>0</v>
      </c>
      <c r="DM45" s="38">
        <f t="shared" si="128"/>
        <v>0</v>
      </c>
      <c r="DN45" s="38">
        <f t="shared" si="128"/>
        <v>0</v>
      </c>
      <c r="DO45" s="38">
        <f t="shared" si="128"/>
        <v>0</v>
      </c>
      <c r="DP45" s="38">
        <f t="shared" si="128"/>
        <v>0</v>
      </c>
      <c r="DQ45" s="38">
        <f t="shared" si="128"/>
        <v>0</v>
      </c>
      <c r="DR45" s="38">
        <f t="shared" si="128"/>
        <v>0</v>
      </c>
      <c r="DS45" s="38">
        <f t="shared" si="128"/>
        <v>0</v>
      </c>
      <c r="DT45" s="38">
        <f t="shared" si="128"/>
        <v>0</v>
      </c>
    </row>
    <row r="46" spans="1:124" s="26" customFormat="1" outlineLevel="2" x14ac:dyDescent="0.3">
      <c r="A46" s="25" t="s">
        <v>70</v>
      </c>
      <c r="B46" s="87">
        <f>15000-62</f>
        <v>14938</v>
      </c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</row>
    <row r="47" spans="1:124" s="26" customFormat="1" outlineLevel="2" x14ac:dyDescent="0.3">
      <c r="A47" s="25" t="s">
        <v>71</v>
      </c>
      <c r="B47" s="87">
        <v>2</v>
      </c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</row>
    <row r="48" spans="1:124" s="26" customFormat="1" outlineLevel="2" x14ac:dyDescent="0.3">
      <c r="A48" s="25"/>
      <c r="B48" s="87">
        <v>3</v>
      </c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</row>
    <row r="49" spans="1:124" s="26" customFormat="1" outlineLevel="2" x14ac:dyDescent="0.3">
      <c r="A49" s="25"/>
      <c r="B49" s="87">
        <v>4</v>
      </c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</row>
    <row r="50" spans="1:124" s="26" customFormat="1" outlineLevel="2" x14ac:dyDescent="0.3">
      <c r="A50" s="25"/>
      <c r="B50" s="87">
        <v>5</v>
      </c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</row>
    <row r="51" spans="1:124" s="26" customFormat="1" outlineLevel="2" x14ac:dyDescent="0.3">
      <c r="A51" s="25"/>
      <c r="B51" s="87">
        <v>6</v>
      </c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</row>
    <row r="52" spans="1:124" s="38" customFormat="1" outlineLevel="1" x14ac:dyDescent="0.3">
      <c r="A52" s="38" t="s">
        <v>72</v>
      </c>
      <c r="B52" s="38">
        <f>SUM(B53:B58)</f>
        <v>21</v>
      </c>
      <c r="C52" s="38">
        <f t="shared" ref="C52:BN52" si="129">SUM(C53:C58)</f>
        <v>0</v>
      </c>
      <c r="D52" s="38">
        <f t="shared" si="129"/>
        <v>0</v>
      </c>
      <c r="E52" s="38">
        <f t="shared" si="129"/>
        <v>0</v>
      </c>
      <c r="F52" s="38">
        <f t="shared" si="129"/>
        <v>0</v>
      </c>
      <c r="G52" s="38">
        <f t="shared" si="129"/>
        <v>0</v>
      </c>
      <c r="H52" s="38">
        <f t="shared" si="129"/>
        <v>0</v>
      </c>
      <c r="I52" s="38">
        <f t="shared" si="129"/>
        <v>0</v>
      </c>
      <c r="J52" s="38">
        <f t="shared" si="129"/>
        <v>0</v>
      </c>
      <c r="K52" s="38">
        <f t="shared" si="129"/>
        <v>0</v>
      </c>
      <c r="L52" s="38">
        <f t="shared" si="129"/>
        <v>0</v>
      </c>
      <c r="M52" s="38">
        <f t="shared" si="129"/>
        <v>0</v>
      </c>
      <c r="N52" s="38">
        <f t="shared" si="129"/>
        <v>0</v>
      </c>
      <c r="O52" s="38">
        <f t="shared" si="129"/>
        <v>0</v>
      </c>
      <c r="P52" s="38">
        <f t="shared" si="129"/>
        <v>0</v>
      </c>
      <c r="Q52" s="38">
        <f t="shared" si="129"/>
        <v>0</v>
      </c>
      <c r="R52" s="38">
        <f t="shared" si="129"/>
        <v>0</v>
      </c>
      <c r="S52" s="38">
        <f t="shared" si="129"/>
        <v>0</v>
      </c>
      <c r="T52" s="38">
        <f t="shared" si="129"/>
        <v>0</v>
      </c>
      <c r="U52" s="38">
        <f t="shared" si="129"/>
        <v>0</v>
      </c>
      <c r="V52" s="38">
        <f t="shared" si="129"/>
        <v>0</v>
      </c>
      <c r="W52" s="38">
        <f t="shared" si="129"/>
        <v>0</v>
      </c>
      <c r="X52" s="38">
        <f t="shared" si="129"/>
        <v>0</v>
      </c>
      <c r="Y52" s="38">
        <f t="shared" si="129"/>
        <v>0</v>
      </c>
      <c r="Z52" s="38">
        <f t="shared" si="129"/>
        <v>0</v>
      </c>
      <c r="AA52" s="38">
        <f t="shared" si="129"/>
        <v>0</v>
      </c>
      <c r="AB52" s="38">
        <f t="shared" si="129"/>
        <v>0</v>
      </c>
      <c r="AC52" s="38">
        <f t="shared" si="129"/>
        <v>0</v>
      </c>
      <c r="AD52" s="38">
        <f t="shared" si="129"/>
        <v>0</v>
      </c>
      <c r="AE52" s="38">
        <f t="shared" si="129"/>
        <v>0</v>
      </c>
      <c r="AF52" s="38">
        <f t="shared" si="129"/>
        <v>0</v>
      </c>
      <c r="AG52" s="38">
        <f t="shared" si="129"/>
        <v>0</v>
      </c>
      <c r="AH52" s="38">
        <f t="shared" si="129"/>
        <v>0</v>
      </c>
      <c r="AI52" s="38">
        <f t="shared" si="129"/>
        <v>0</v>
      </c>
      <c r="AJ52" s="38">
        <f t="shared" si="129"/>
        <v>0</v>
      </c>
      <c r="AK52" s="38">
        <f t="shared" si="129"/>
        <v>0</v>
      </c>
      <c r="AL52" s="38">
        <f t="shared" si="129"/>
        <v>0</v>
      </c>
      <c r="AM52" s="38">
        <f t="shared" si="129"/>
        <v>0</v>
      </c>
      <c r="AN52" s="38">
        <f t="shared" si="129"/>
        <v>0</v>
      </c>
      <c r="AO52" s="38">
        <f t="shared" si="129"/>
        <v>0</v>
      </c>
      <c r="AP52" s="38">
        <f t="shared" si="129"/>
        <v>0</v>
      </c>
      <c r="AQ52" s="38">
        <f t="shared" si="129"/>
        <v>0</v>
      </c>
      <c r="AR52" s="38">
        <f t="shared" si="129"/>
        <v>0</v>
      </c>
      <c r="AS52" s="38">
        <f t="shared" si="129"/>
        <v>0</v>
      </c>
      <c r="AT52" s="38">
        <f t="shared" si="129"/>
        <v>0</v>
      </c>
      <c r="AU52" s="38">
        <f t="shared" si="129"/>
        <v>0</v>
      </c>
      <c r="AV52" s="38">
        <f t="shared" si="129"/>
        <v>0</v>
      </c>
      <c r="AW52" s="38">
        <f t="shared" si="129"/>
        <v>0</v>
      </c>
      <c r="AX52" s="38">
        <f t="shared" si="129"/>
        <v>0</v>
      </c>
      <c r="AY52" s="38">
        <f t="shared" si="129"/>
        <v>0</v>
      </c>
      <c r="AZ52" s="38">
        <f t="shared" si="129"/>
        <v>0</v>
      </c>
      <c r="BA52" s="38">
        <f t="shared" si="129"/>
        <v>0</v>
      </c>
      <c r="BB52" s="38">
        <f t="shared" si="129"/>
        <v>0</v>
      </c>
      <c r="BC52" s="38">
        <f t="shared" si="129"/>
        <v>0</v>
      </c>
      <c r="BD52" s="38">
        <f t="shared" si="129"/>
        <v>0</v>
      </c>
      <c r="BE52" s="38">
        <f t="shared" si="129"/>
        <v>0</v>
      </c>
      <c r="BF52" s="38">
        <f t="shared" si="129"/>
        <v>0</v>
      </c>
      <c r="BG52" s="38">
        <f t="shared" si="129"/>
        <v>0</v>
      </c>
      <c r="BH52" s="38">
        <f t="shared" si="129"/>
        <v>0</v>
      </c>
      <c r="BI52" s="38">
        <f t="shared" si="129"/>
        <v>0</v>
      </c>
      <c r="BJ52" s="38">
        <f t="shared" si="129"/>
        <v>0</v>
      </c>
      <c r="BK52" s="38">
        <f t="shared" si="129"/>
        <v>0</v>
      </c>
      <c r="BL52" s="38">
        <f t="shared" si="129"/>
        <v>0</v>
      </c>
      <c r="BM52" s="38">
        <f t="shared" si="129"/>
        <v>0</v>
      </c>
      <c r="BN52" s="38">
        <f t="shared" si="129"/>
        <v>0</v>
      </c>
      <c r="BO52" s="38">
        <f t="shared" ref="BO52:DT52" si="130">SUM(BO53:BO58)</f>
        <v>0</v>
      </c>
      <c r="BP52" s="38">
        <f t="shared" si="130"/>
        <v>0</v>
      </c>
      <c r="BQ52" s="38">
        <f t="shared" si="130"/>
        <v>0</v>
      </c>
      <c r="BR52" s="38">
        <f t="shared" si="130"/>
        <v>0</v>
      </c>
      <c r="BS52" s="38">
        <f t="shared" si="130"/>
        <v>0</v>
      </c>
      <c r="BT52" s="38">
        <f t="shared" si="130"/>
        <v>0</v>
      </c>
      <c r="BU52" s="38">
        <f t="shared" si="130"/>
        <v>0</v>
      </c>
      <c r="BV52" s="38">
        <f t="shared" si="130"/>
        <v>0</v>
      </c>
      <c r="BW52" s="38">
        <f t="shared" si="130"/>
        <v>0</v>
      </c>
      <c r="BX52" s="38">
        <f t="shared" si="130"/>
        <v>0</v>
      </c>
      <c r="BY52" s="38">
        <f t="shared" si="130"/>
        <v>0</v>
      </c>
      <c r="BZ52" s="38">
        <f t="shared" si="130"/>
        <v>0</v>
      </c>
      <c r="CA52" s="38">
        <f t="shared" si="130"/>
        <v>0</v>
      </c>
      <c r="CB52" s="38">
        <f t="shared" si="130"/>
        <v>0</v>
      </c>
      <c r="CC52" s="38">
        <f t="shared" si="130"/>
        <v>0</v>
      </c>
      <c r="CD52" s="38">
        <f t="shared" si="130"/>
        <v>0</v>
      </c>
      <c r="CE52" s="38">
        <f t="shared" si="130"/>
        <v>0</v>
      </c>
      <c r="CF52" s="38">
        <f t="shared" si="130"/>
        <v>0</v>
      </c>
      <c r="CG52" s="38">
        <f t="shared" si="130"/>
        <v>0</v>
      </c>
      <c r="CH52" s="38">
        <f t="shared" si="130"/>
        <v>0</v>
      </c>
      <c r="CI52" s="38">
        <f t="shared" si="130"/>
        <v>0</v>
      </c>
      <c r="CJ52" s="38">
        <f t="shared" si="130"/>
        <v>0</v>
      </c>
      <c r="CK52" s="38">
        <f t="shared" si="130"/>
        <v>0</v>
      </c>
      <c r="CL52" s="38">
        <f t="shared" si="130"/>
        <v>0</v>
      </c>
      <c r="CM52" s="38">
        <f t="shared" si="130"/>
        <v>0</v>
      </c>
      <c r="CN52" s="38">
        <f t="shared" si="130"/>
        <v>0</v>
      </c>
      <c r="CO52" s="38">
        <f t="shared" si="130"/>
        <v>0</v>
      </c>
      <c r="CP52" s="38">
        <f t="shared" si="130"/>
        <v>0</v>
      </c>
      <c r="CQ52" s="38">
        <f t="shared" si="130"/>
        <v>0</v>
      </c>
      <c r="CR52" s="38">
        <f t="shared" si="130"/>
        <v>0</v>
      </c>
      <c r="CS52" s="38">
        <f t="shared" si="130"/>
        <v>0</v>
      </c>
      <c r="CT52" s="38">
        <f t="shared" si="130"/>
        <v>0</v>
      </c>
      <c r="CU52" s="38">
        <f t="shared" si="130"/>
        <v>0</v>
      </c>
      <c r="CV52" s="38">
        <f t="shared" si="130"/>
        <v>0</v>
      </c>
      <c r="CW52" s="38">
        <f t="shared" si="130"/>
        <v>0</v>
      </c>
      <c r="CX52" s="38">
        <f t="shared" si="130"/>
        <v>0</v>
      </c>
      <c r="CY52" s="38">
        <f t="shared" si="130"/>
        <v>0</v>
      </c>
      <c r="CZ52" s="38">
        <f t="shared" si="130"/>
        <v>0</v>
      </c>
      <c r="DA52" s="38">
        <f t="shared" si="130"/>
        <v>0</v>
      </c>
      <c r="DB52" s="38">
        <f t="shared" si="130"/>
        <v>0</v>
      </c>
      <c r="DC52" s="38">
        <f t="shared" si="130"/>
        <v>0</v>
      </c>
      <c r="DD52" s="38">
        <f t="shared" si="130"/>
        <v>0</v>
      </c>
      <c r="DE52" s="38">
        <f t="shared" si="130"/>
        <v>0</v>
      </c>
      <c r="DF52" s="38">
        <f t="shared" si="130"/>
        <v>0</v>
      </c>
      <c r="DG52" s="38">
        <f t="shared" si="130"/>
        <v>0</v>
      </c>
      <c r="DH52" s="38">
        <f t="shared" si="130"/>
        <v>0</v>
      </c>
      <c r="DI52" s="38">
        <f t="shared" si="130"/>
        <v>0</v>
      </c>
      <c r="DJ52" s="38">
        <f t="shared" si="130"/>
        <v>0</v>
      </c>
      <c r="DK52" s="38">
        <f t="shared" si="130"/>
        <v>0</v>
      </c>
      <c r="DL52" s="38">
        <f t="shared" si="130"/>
        <v>0</v>
      </c>
      <c r="DM52" s="38">
        <f t="shared" si="130"/>
        <v>0</v>
      </c>
      <c r="DN52" s="38">
        <f t="shared" si="130"/>
        <v>0</v>
      </c>
      <c r="DO52" s="38">
        <f t="shared" si="130"/>
        <v>0</v>
      </c>
      <c r="DP52" s="38">
        <f t="shared" si="130"/>
        <v>0</v>
      </c>
      <c r="DQ52" s="38">
        <f t="shared" si="130"/>
        <v>0</v>
      </c>
      <c r="DR52" s="38">
        <f t="shared" si="130"/>
        <v>0</v>
      </c>
      <c r="DS52" s="38">
        <f t="shared" si="130"/>
        <v>0</v>
      </c>
      <c r="DT52" s="38">
        <f t="shared" si="130"/>
        <v>0</v>
      </c>
    </row>
    <row r="53" spans="1:124" s="26" customFormat="1" outlineLevel="2" x14ac:dyDescent="0.3">
      <c r="A53" s="25" t="s">
        <v>73</v>
      </c>
      <c r="B53" s="87">
        <v>1</v>
      </c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</row>
    <row r="54" spans="1:124" s="26" customFormat="1" outlineLevel="2" x14ac:dyDescent="0.3">
      <c r="A54" s="25" t="s">
        <v>74</v>
      </c>
      <c r="B54" s="87">
        <v>2</v>
      </c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</row>
    <row r="55" spans="1:124" s="26" customFormat="1" outlineLevel="2" x14ac:dyDescent="0.3">
      <c r="A55" s="25"/>
      <c r="B55" s="87">
        <v>3</v>
      </c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</row>
    <row r="56" spans="1:124" s="26" customFormat="1" outlineLevel="2" x14ac:dyDescent="0.3">
      <c r="A56" s="25"/>
      <c r="B56" s="87">
        <v>4</v>
      </c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</row>
    <row r="57" spans="1:124" s="26" customFormat="1" outlineLevel="2" x14ac:dyDescent="0.3">
      <c r="A57" s="25"/>
      <c r="B57" s="87">
        <v>5</v>
      </c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</row>
    <row r="58" spans="1:124" s="26" customFormat="1" outlineLevel="2" x14ac:dyDescent="0.3">
      <c r="A58" s="25"/>
      <c r="B58" s="87">
        <v>6</v>
      </c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</row>
    <row r="59" spans="1:124" s="38" customFormat="1" outlineLevel="1" x14ac:dyDescent="0.3">
      <c r="A59" s="38" t="s">
        <v>75</v>
      </c>
      <c r="B59" s="38">
        <f>SUM(B60:B65)</f>
        <v>21</v>
      </c>
      <c r="C59" s="38">
        <f t="shared" ref="C59:BN59" si="131">SUM(C60:C65)</f>
        <v>0</v>
      </c>
      <c r="D59" s="38">
        <f t="shared" si="131"/>
        <v>0</v>
      </c>
      <c r="E59" s="38">
        <f t="shared" si="131"/>
        <v>0</v>
      </c>
      <c r="F59" s="38">
        <f t="shared" si="131"/>
        <v>0</v>
      </c>
      <c r="G59" s="38">
        <f t="shared" si="131"/>
        <v>0</v>
      </c>
      <c r="H59" s="38">
        <f t="shared" si="131"/>
        <v>0</v>
      </c>
      <c r="I59" s="38">
        <f t="shared" si="131"/>
        <v>0</v>
      </c>
      <c r="J59" s="38">
        <f t="shared" si="131"/>
        <v>0</v>
      </c>
      <c r="K59" s="38">
        <f t="shared" si="131"/>
        <v>0</v>
      </c>
      <c r="L59" s="38">
        <f t="shared" si="131"/>
        <v>0</v>
      </c>
      <c r="M59" s="38">
        <f t="shared" si="131"/>
        <v>0</v>
      </c>
      <c r="N59" s="38">
        <f t="shared" si="131"/>
        <v>0</v>
      </c>
      <c r="O59" s="38">
        <f t="shared" si="131"/>
        <v>0</v>
      </c>
      <c r="P59" s="38">
        <f t="shared" si="131"/>
        <v>0</v>
      </c>
      <c r="Q59" s="38">
        <f t="shared" si="131"/>
        <v>0</v>
      </c>
      <c r="R59" s="38">
        <f t="shared" si="131"/>
        <v>0</v>
      </c>
      <c r="S59" s="38">
        <f t="shared" si="131"/>
        <v>0</v>
      </c>
      <c r="T59" s="38">
        <f t="shared" si="131"/>
        <v>0</v>
      </c>
      <c r="U59" s="38">
        <f t="shared" si="131"/>
        <v>0</v>
      </c>
      <c r="V59" s="38">
        <f t="shared" si="131"/>
        <v>0</v>
      </c>
      <c r="W59" s="38">
        <f t="shared" si="131"/>
        <v>0</v>
      </c>
      <c r="X59" s="38">
        <f t="shared" si="131"/>
        <v>0</v>
      </c>
      <c r="Y59" s="38">
        <f t="shared" si="131"/>
        <v>0</v>
      </c>
      <c r="Z59" s="38">
        <f t="shared" si="131"/>
        <v>0</v>
      </c>
      <c r="AA59" s="38">
        <f t="shared" si="131"/>
        <v>0</v>
      </c>
      <c r="AB59" s="38">
        <f t="shared" si="131"/>
        <v>0</v>
      </c>
      <c r="AC59" s="38">
        <f t="shared" si="131"/>
        <v>0</v>
      </c>
      <c r="AD59" s="38">
        <f t="shared" si="131"/>
        <v>0</v>
      </c>
      <c r="AE59" s="38">
        <f t="shared" si="131"/>
        <v>0</v>
      </c>
      <c r="AF59" s="38">
        <f t="shared" si="131"/>
        <v>0</v>
      </c>
      <c r="AG59" s="38">
        <f t="shared" si="131"/>
        <v>0</v>
      </c>
      <c r="AH59" s="38">
        <f t="shared" si="131"/>
        <v>0</v>
      </c>
      <c r="AI59" s="38">
        <f t="shared" si="131"/>
        <v>0</v>
      </c>
      <c r="AJ59" s="38">
        <f t="shared" si="131"/>
        <v>0</v>
      </c>
      <c r="AK59" s="38">
        <f t="shared" si="131"/>
        <v>0</v>
      </c>
      <c r="AL59" s="38">
        <f t="shared" si="131"/>
        <v>0</v>
      </c>
      <c r="AM59" s="38">
        <f t="shared" si="131"/>
        <v>0</v>
      </c>
      <c r="AN59" s="38">
        <f t="shared" si="131"/>
        <v>0</v>
      </c>
      <c r="AO59" s="38">
        <f t="shared" si="131"/>
        <v>0</v>
      </c>
      <c r="AP59" s="38">
        <f t="shared" si="131"/>
        <v>0</v>
      </c>
      <c r="AQ59" s="38">
        <f t="shared" si="131"/>
        <v>0</v>
      </c>
      <c r="AR59" s="38">
        <f t="shared" si="131"/>
        <v>0</v>
      </c>
      <c r="AS59" s="38">
        <f t="shared" si="131"/>
        <v>0</v>
      </c>
      <c r="AT59" s="38">
        <f t="shared" si="131"/>
        <v>0</v>
      </c>
      <c r="AU59" s="38">
        <f t="shared" si="131"/>
        <v>0</v>
      </c>
      <c r="AV59" s="38">
        <f t="shared" si="131"/>
        <v>0</v>
      </c>
      <c r="AW59" s="38">
        <f t="shared" si="131"/>
        <v>0</v>
      </c>
      <c r="AX59" s="38">
        <f t="shared" si="131"/>
        <v>0</v>
      </c>
      <c r="AY59" s="38">
        <f t="shared" si="131"/>
        <v>0</v>
      </c>
      <c r="AZ59" s="38">
        <f t="shared" si="131"/>
        <v>0</v>
      </c>
      <c r="BA59" s="38">
        <f t="shared" si="131"/>
        <v>0</v>
      </c>
      <c r="BB59" s="38">
        <f t="shared" si="131"/>
        <v>0</v>
      </c>
      <c r="BC59" s="38">
        <f t="shared" si="131"/>
        <v>0</v>
      </c>
      <c r="BD59" s="38">
        <f t="shared" si="131"/>
        <v>0</v>
      </c>
      <c r="BE59" s="38">
        <f t="shared" si="131"/>
        <v>0</v>
      </c>
      <c r="BF59" s="38">
        <f t="shared" si="131"/>
        <v>0</v>
      </c>
      <c r="BG59" s="38">
        <f t="shared" si="131"/>
        <v>0</v>
      </c>
      <c r="BH59" s="38">
        <f t="shared" si="131"/>
        <v>0</v>
      </c>
      <c r="BI59" s="38">
        <f t="shared" si="131"/>
        <v>0</v>
      </c>
      <c r="BJ59" s="38">
        <f t="shared" si="131"/>
        <v>0</v>
      </c>
      <c r="BK59" s="38">
        <f t="shared" si="131"/>
        <v>0</v>
      </c>
      <c r="BL59" s="38">
        <f t="shared" si="131"/>
        <v>0</v>
      </c>
      <c r="BM59" s="38">
        <f t="shared" si="131"/>
        <v>0</v>
      </c>
      <c r="BN59" s="38">
        <f t="shared" si="131"/>
        <v>0</v>
      </c>
      <c r="BO59" s="38">
        <f t="shared" ref="BO59:DT59" si="132">SUM(BO60:BO65)</f>
        <v>0</v>
      </c>
      <c r="BP59" s="38">
        <f t="shared" si="132"/>
        <v>0</v>
      </c>
      <c r="BQ59" s="38">
        <f t="shared" si="132"/>
        <v>0</v>
      </c>
      <c r="BR59" s="38">
        <f t="shared" si="132"/>
        <v>0</v>
      </c>
      <c r="BS59" s="38">
        <f t="shared" si="132"/>
        <v>0</v>
      </c>
      <c r="BT59" s="38">
        <f t="shared" si="132"/>
        <v>0</v>
      </c>
      <c r="BU59" s="38">
        <f t="shared" si="132"/>
        <v>0</v>
      </c>
      <c r="BV59" s="38">
        <f t="shared" si="132"/>
        <v>0</v>
      </c>
      <c r="BW59" s="38">
        <f t="shared" si="132"/>
        <v>0</v>
      </c>
      <c r="BX59" s="38">
        <f t="shared" si="132"/>
        <v>0</v>
      </c>
      <c r="BY59" s="38">
        <f t="shared" si="132"/>
        <v>0</v>
      </c>
      <c r="BZ59" s="38">
        <f t="shared" si="132"/>
        <v>0</v>
      </c>
      <c r="CA59" s="38">
        <f t="shared" si="132"/>
        <v>0</v>
      </c>
      <c r="CB59" s="38">
        <f t="shared" si="132"/>
        <v>0</v>
      </c>
      <c r="CC59" s="38">
        <f t="shared" si="132"/>
        <v>0</v>
      </c>
      <c r="CD59" s="38">
        <f t="shared" si="132"/>
        <v>0</v>
      </c>
      <c r="CE59" s="38">
        <f t="shared" si="132"/>
        <v>0</v>
      </c>
      <c r="CF59" s="38">
        <f t="shared" si="132"/>
        <v>0</v>
      </c>
      <c r="CG59" s="38">
        <f t="shared" si="132"/>
        <v>0</v>
      </c>
      <c r="CH59" s="38">
        <f t="shared" si="132"/>
        <v>0</v>
      </c>
      <c r="CI59" s="38">
        <f t="shared" si="132"/>
        <v>0</v>
      </c>
      <c r="CJ59" s="38">
        <f t="shared" si="132"/>
        <v>0</v>
      </c>
      <c r="CK59" s="38">
        <f t="shared" si="132"/>
        <v>0</v>
      </c>
      <c r="CL59" s="38">
        <f t="shared" si="132"/>
        <v>0</v>
      </c>
      <c r="CM59" s="38">
        <f t="shared" si="132"/>
        <v>0</v>
      </c>
      <c r="CN59" s="38">
        <f t="shared" si="132"/>
        <v>0</v>
      </c>
      <c r="CO59" s="38">
        <f t="shared" si="132"/>
        <v>0</v>
      </c>
      <c r="CP59" s="38">
        <f t="shared" si="132"/>
        <v>0</v>
      </c>
      <c r="CQ59" s="38">
        <f t="shared" si="132"/>
        <v>0</v>
      </c>
      <c r="CR59" s="38">
        <f t="shared" si="132"/>
        <v>0</v>
      </c>
      <c r="CS59" s="38">
        <f t="shared" si="132"/>
        <v>0</v>
      </c>
      <c r="CT59" s="38">
        <f t="shared" si="132"/>
        <v>0</v>
      </c>
      <c r="CU59" s="38">
        <f t="shared" si="132"/>
        <v>0</v>
      </c>
      <c r="CV59" s="38">
        <f t="shared" si="132"/>
        <v>0</v>
      </c>
      <c r="CW59" s="38">
        <f t="shared" si="132"/>
        <v>0</v>
      </c>
      <c r="CX59" s="38">
        <f t="shared" si="132"/>
        <v>0</v>
      </c>
      <c r="CY59" s="38">
        <f t="shared" si="132"/>
        <v>0</v>
      </c>
      <c r="CZ59" s="38">
        <f t="shared" si="132"/>
        <v>0</v>
      </c>
      <c r="DA59" s="38">
        <f t="shared" si="132"/>
        <v>0</v>
      </c>
      <c r="DB59" s="38">
        <f t="shared" si="132"/>
        <v>0</v>
      </c>
      <c r="DC59" s="38">
        <f t="shared" si="132"/>
        <v>0</v>
      </c>
      <c r="DD59" s="38">
        <f t="shared" si="132"/>
        <v>0</v>
      </c>
      <c r="DE59" s="38">
        <f t="shared" si="132"/>
        <v>0</v>
      </c>
      <c r="DF59" s="38">
        <f t="shared" si="132"/>
        <v>0</v>
      </c>
      <c r="DG59" s="38">
        <f t="shared" si="132"/>
        <v>0</v>
      </c>
      <c r="DH59" s="38">
        <f t="shared" si="132"/>
        <v>0</v>
      </c>
      <c r="DI59" s="38">
        <f t="shared" si="132"/>
        <v>0</v>
      </c>
      <c r="DJ59" s="38">
        <f t="shared" si="132"/>
        <v>0</v>
      </c>
      <c r="DK59" s="38">
        <f t="shared" si="132"/>
        <v>0</v>
      </c>
      <c r="DL59" s="38">
        <f t="shared" si="132"/>
        <v>0</v>
      </c>
      <c r="DM59" s="38">
        <f t="shared" si="132"/>
        <v>0</v>
      </c>
      <c r="DN59" s="38">
        <f t="shared" si="132"/>
        <v>0</v>
      </c>
      <c r="DO59" s="38">
        <f t="shared" si="132"/>
        <v>0</v>
      </c>
      <c r="DP59" s="38">
        <f t="shared" si="132"/>
        <v>0</v>
      </c>
      <c r="DQ59" s="38">
        <f t="shared" si="132"/>
        <v>0</v>
      </c>
      <c r="DR59" s="38">
        <f t="shared" si="132"/>
        <v>0</v>
      </c>
      <c r="DS59" s="38">
        <f t="shared" si="132"/>
        <v>0</v>
      </c>
      <c r="DT59" s="38">
        <f t="shared" si="132"/>
        <v>0</v>
      </c>
    </row>
    <row r="60" spans="1:124" s="26" customFormat="1" outlineLevel="2" x14ac:dyDescent="0.3">
      <c r="A60" s="25" t="s">
        <v>78</v>
      </c>
      <c r="B60" s="87">
        <v>1</v>
      </c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</row>
    <row r="61" spans="1:124" s="26" customFormat="1" outlineLevel="2" x14ac:dyDescent="0.3">
      <c r="A61" s="25"/>
      <c r="B61" s="87">
        <v>2</v>
      </c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</row>
    <row r="62" spans="1:124" s="26" customFormat="1" outlineLevel="2" x14ac:dyDescent="0.3">
      <c r="A62" s="25"/>
      <c r="B62" s="87">
        <v>3</v>
      </c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</row>
    <row r="63" spans="1:124" s="26" customFormat="1" outlineLevel="2" x14ac:dyDescent="0.3">
      <c r="A63" s="25"/>
      <c r="B63" s="87">
        <v>4</v>
      </c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</row>
    <row r="64" spans="1:124" s="26" customFormat="1" outlineLevel="2" x14ac:dyDescent="0.3">
      <c r="A64" s="25"/>
      <c r="B64" s="87">
        <v>5</v>
      </c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</row>
    <row r="65" spans="1:124" s="26" customFormat="1" outlineLevel="2" x14ac:dyDescent="0.3">
      <c r="A65" s="25"/>
      <c r="B65" s="87">
        <v>6</v>
      </c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</row>
    <row r="66" spans="1:124" s="41" customFormat="1" outlineLevel="1" x14ac:dyDescent="0.3">
      <c r="A66" s="41" t="s">
        <v>76</v>
      </c>
      <c r="B66" s="96">
        <v>200000</v>
      </c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</row>
    <row r="67" spans="1:124" s="41" customFormat="1" outlineLevel="1" x14ac:dyDescent="0.3">
      <c r="A67" s="41" t="s">
        <v>79</v>
      </c>
      <c r="B67" s="96">
        <v>0</v>
      </c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</row>
    <row r="68" spans="1:124" s="41" customFormat="1" outlineLevel="1" x14ac:dyDescent="0.3">
      <c r="A68" s="41" t="s">
        <v>77</v>
      </c>
      <c r="B68" s="96">
        <v>1500</v>
      </c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</row>
    <row r="69" spans="1:124" s="42" customFormat="1" ht="15.75" x14ac:dyDescent="0.3">
      <c r="A69" s="42" t="s">
        <v>54</v>
      </c>
      <c r="B69" s="42">
        <f>B45+B52+B59+B66+B67+B68</f>
        <v>216500</v>
      </c>
      <c r="C69" s="42">
        <f t="shared" ref="C69:BN69" si="133">C45+C52+C59+C66+C67+C68</f>
        <v>0</v>
      </c>
      <c r="D69" s="42">
        <f t="shared" si="133"/>
        <v>0</v>
      </c>
      <c r="E69" s="42">
        <f t="shared" si="133"/>
        <v>0</v>
      </c>
      <c r="F69" s="42">
        <f t="shared" si="133"/>
        <v>0</v>
      </c>
      <c r="G69" s="42">
        <f t="shared" si="133"/>
        <v>0</v>
      </c>
      <c r="H69" s="42">
        <f t="shared" si="133"/>
        <v>0</v>
      </c>
      <c r="I69" s="42">
        <f t="shared" si="133"/>
        <v>0</v>
      </c>
      <c r="J69" s="42">
        <f t="shared" si="133"/>
        <v>0</v>
      </c>
      <c r="K69" s="42">
        <f t="shared" si="133"/>
        <v>0</v>
      </c>
      <c r="L69" s="42">
        <f t="shared" si="133"/>
        <v>0</v>
      </c>
      <c r="M69" s="42">
        <f t="shared" si="133"/>
        <v>0</v>
      </c>
      <c r="N69" s="42">
        <f t="shared" si="133"/>
        <v>0</v>
      </c>
      <c r="O69" s="42">
        <f t="shared" si="133"/>
        <v>0</v>
      </c>
      <c r="P69" s="42">
        <f t="shared" si="133"/>
        <v>0</v>
      </c>
      <c r="Q69" s="42">
        <f t="shared" si="133"/>
        <v>0</v>
      </c>
      <c r="R69" s="42">
        <f t="shared" si="133"/>
        <v>0</v>
      </c>
      <c r="S69" s="42">
        <f t="shared" si="133"/>
        <v>0</v>
      </c>
      <c r="T69" s="42">
        <f t="shared" si="133"/>
        <v>0</v>
      </c>
      <c r="U69" s="42">
        <f t="shared" si="133"/>
        <v>0</v>
      </c>
      <c r="V69" s="42">
        <f t="shared" si="133"/>
        <v>0</v>
      </c>
      <c r="W69" s="42">
        <f t="shared" si="133"/>
        <v>0</v>
      </c>
      <c r="X69" s="42">
        <f t="shared" si="133"/>
        <v>0</v>
      </c>
      <c r="Y69" s="42">
        <f t="shared" si="133"/>
        <v>0</v>
      </c>
      <c r="Z69" s="42">
        <f t="shared" si="133"/>
        <v>0</v>
      </c>
      <c r="AA69" s="42">
        <f t="shared" si="133"/>
        <v>0</v>
      </c>
      <c r="AB69" s="42">
        <f t="shared" si="133"/>
        <v>0</v>
      </c>
      <c r="AC69" s="42">
        <f t="shared" si="133"/>
        <v>0</v>
      </c>
      <c r="AD69" s="42">
        <f t="shared" si="133"/>
        <v>0</v>
      </c>
      <c r="AE69" s="42">
        <f t="shared" si="133"/>
        <v>0</v>
      </c>
      <c r="AF69" s="42">
        <f t="shared" si="133"/>
        <v>0</v>
      </c>
      <c r="AG69" s="42">
        <f t="shared" si="133"/>
        <v>0</v>
      </c>
      <c r="AH69" s="42">
        <f t="shared" si="133"/>
        <v>0</v>
      </c>
      <c r="AI69" s="42">
        <f t="shared" si="133"/>
        <v>0</v>
      </c>
      <c r="AJ69" s="42">
        <f t="shared" si="133"/>
        <v>0</v>
      </c>
      <c r="AK69" s="42">
        <f t="shared" si="133"/>
        <v>0</v>
      </c>
      <c r="AL69" s="42">
        <f t="shared" si="133"/>
        <v>0</v>
      </c>
      <c r="AM69" s="42">
        <f t="shared" si="133"/>
        <v>0</v>
      </c>
      <c r="AN69" s="42">
        <f t="shared" si="133"/>
        <v>0</v>
      </c>
      <c r="AO69" s="42">
        <f t="shared" si="133"/>
        <v>0</v>
      </c>
      <c r="AP69" s="42">
        <f t="shared" si="133"/>
        <v>0</v>
      </c>
      <c r="AQ69" s="42">
        <f t="shared" si="133"/>
        <v>0</v>
      </c>
      <c r="AR69" s="42">
        <f t="shared" si="133"/>
        <v>0</v>
      </c>
      <c r="AS69" s="42">
        <f t="shared" si="133"/>
        <v>0</v>
      </c>
      <c r="AT69" s="42">
        <f t="shared" si="133"/>
        <v>0</v>
      </c>
      <c r="AU69" s="42">
        <f t="shared" si="133"/>
        <v>0</v>
      </c>
      <c r="AV69" s="42">
        <f t="shared" si="133"/>
        <v>0</v>
      </c>
      <c r="AW69" s="42">
        <f t="shared" si="133"/>
        <v>0</v>
      </c>
      <c r="AX69" s="42">
        <f t="shared" si="133"/>
        <v>0</v>
      </c>
      <c r="AY69" s="42">
        <f t="shared" si="133"/>
        <v>0</v>
      </c>
      <c r="AZ69" s="42">
        <f t="shared" si="133"/>
        <v>0</v>
      </c>
      <c r="BA69" s="42">
        <f t="shared" si="133"/>
        <v>0</v>
      </c>
      <c r="BB69" s="42">
        <f t="shared" si="133"/>
        <v>0</v>
      </c>
      <c r="BC69" s="42">
        <f t="shared" si="133"/>
        <v>0</v>
      </c>
      <c r="BD69" s="42">
        <f t="shared" si="133"/>
        <v>0</v>
      </c>
      <c r="BE69" s="42">
        <f t="shared" si="133"/>
        <v>0</v>
      </c>
      <c r="BF69" s="42">
        <f t="shared" si="133"/>
        <v>0</v>
      </c>
      <c r="BG69" s="42">
        <f t="shared" si="133"/>
        <v>0</v>
      </c>
      <c r="BH69" s="42">
        <f t="shared" si="133"/>
        <v>0</v>
      </c>
      <c r="BI69" s="42">
        <f t="shared" si="133"/>
        <v>0</v>
      </c>
      <c r="BJ69" s="42">
        <f t="shared" si="133"/>
        <v>0</v>
      </c>
      <c r="BK69" s="42">
        <f t="shared" si="133"/>
        <v>0</v>
      </c>
      <c r="BL69" s="42">
        <f t="shared" si="133"/>
        <v>0</v>
      </c>
      <c r="BM69" s="42">
        <f t="shared" si="133"/>
        <v>0</v>
      </c>
      <c r="BN69" s="42">
        <f t="shared" si="133"/>
        <v>0</v>
      </c>
      <c r="BO69" s="42">
        <f t="shared" ref="BO69:DT69" si="134">BO45+BO52+BO59+BO66+BO67+BO68</f>
        <v>0</v>
      </c>
      <c r="BP69" s="42">
        <f t="shared" si="134"/>
        <v>0</v>
      </c>
      <c r="BQ69" s="42">
        <f t="shared" si="134"/>
        <v>0</v>
      </c>
      <c r="BR69" s="42">
        <f t="shared" si="134"/>
        <v>0</v>
      </c>
      <c r="BS69" s="42">
        <f t="shared" si="134"/>
        <v>0</v>
      </c>
      <c r="BT69" s="42">
        <f t="shared" si="134"/>
        <v>0</v>
      </c>
      <c r="BU69" s="42">
        <f t="shared" si="134"/>
        <v>0</v>
      </c>
      <c r="BV69" s="42">
        <f t="shared" si="134"/>
        <v>0</v>
      </c>
      <c r="BW69" s="42">
        <f t="shared" si="134"/>
        <v>0</v>
      </c>
      <c r="BX69" s="42">
        <f t="shared" si="134"/>
        <v>0</v>
      </c>
      <c r="BY69" s="42">
        <f t="shared" si="134"/>
        <v>0</v>
      </c>
      <c r="BZ69" s="42">
        <f t="shared" si="134"/>
        <v>0</v>
      </c>
      <c r="CA69" s="42">
        <f t="shared" si="134"/>
        <v>0</v>
      </c>
      <c r="CB69" s="42">
        <f t="shared" si="134"/>
        <v>0</v>
      </c>
      <c r="CC69" s="42">
        <f t="shared" si="134"/>
        <v>0</v>
      </c>
      <c r="CD69" s="42">
        <f t="shared" si="134"/>
        <v>0</v>
      </c>
      <c r="CE69" s="42">
        <f t="shared" si="134"/>
        <v>0</v>
      </c>
      <c r="CF69" s="42">
        <f t="shared" si="134"/>
        <v>0</v>
      </c>
      <c r="CG69" s="42">
        <f t="shared" si="134"/>
        <v>0</v>
      </c>
      <c r="CH69" s="42">
        <f t="shared" si="134"/>
        <v>0</v>
      </c>
      <c r="CI69" s="42">
        <f t="shared" si="134"/>
        <v>0</v>
      </c>
      <c r="CJ69" s="42">
        <f t="shared" si="134"/>
        <v>0</v>
      </c>
      <c r="CK69" s="42">
        <f t="shared" si="134"/>
        <v>0</v>
      </c>
      <c r="CL69" s="42">
        <f t="shared" si="134"/>
        <v>0</v>
      </c>
      <c r="CM69" s="42">
        <f t="shared" si="134"/>
        <v>0</v>
      </c>
      <c r="CN69" s="42">
        <f t="shared" si="134"/>
        <v>0</v>
      </c>
      <c r="CO69" s="42">
        <f t="shared" si="134"/>
        <v>0</v>
      </c>
      <c r="CP69" s="42">
        <f t="shared" si="134"/>
        <v>0</v>
      </c>
      <c r="CQ69" s="42">
        <f t="shared" si="134"/>
        <v>0</v>
      </c>
      <c r="CR69" s="42">
        <f t="shared" si="134"/>
        <v>0</v>
      </c>
      <c r="CS69" s="42">
        <f t="shared" si="134"/>
        <v>0</v>
      </c>
      <c r="CT69" s="42">
        <f t="shared" si="134"/>
        <v>0</v>
      </c>
      <c r="CU69" s="42">
        <f t="shared" si="134"/>
        <v>0</v>
      </c>
      <c r="CV69" s="42">
        <f t="shared" si="134"/>
        <v>0</v>
      </c>
      <c r="CW69" s="42">
        <f t="shared" si="134"/>
        <v>0</v>
      </c>
      <c r="CX69" s="42">
        <f t="shared" si="134"/>
        <v>0</v>
      </c>
      <c r="CY69" s="42">
        <f t="shared" si="134"/>
        <v>0</v>
      </c>
      <c r="CZ69" s="42">
        <f t="shared" si="134"/>
        <v>0</v>
      </c>
      <c r="DA69" s="42">
        <f t="shared" si="134"/>
        <v>0</v>
      </c>
      <c r="DB69" s="42">
        <f t="shared" si="134"/>
        <v>0</v>
      </c>
      <c r="DC69" s="42">
        <f t="shared" si="134"/>
        <v>0</v>
      </c>
      <c r="DD69" s="42">
        <f t="shared" si="134"/>
        <v>0</v>
      </c>
      <c r="DE69" s="42">
        <f t="shared" si="134"/>
        <v>0</v>
      </c>
      <c r="DF69" s="42">
        <f t="shared" si="134"/>
        <v>0</v>
      </c>
      <c r="DG69" s="42">
        <f t="shared" si="134"/>
        <v>0</v>
      </c>
      <c r="DH69" s="42">
        <f t="shared" si="134"/>
        <v>0</v>
      </c>
      <c r="DI69" s="42">
        <f t="shared" si="134"/>
        <v>0</v>
      </c>
      <c r="DJ69" s="42">
        <f t="shared" si="134"/>
        <v>0</v>
      </c>
      <c r="DK69" s="42">
        <f t="shared" si="134"/>
        <v>0</v>
      </c>
      <c r="DL69" s="42">
        <f t="shared" si="134"/>
        <v>0</v>
      </c>
      <c r="DM69" s="42">
        <f t="shared" si="134"/>
        <v>0</v>
      </c>
      <c r="DN69" s="42">
        <f t="shared" si="134"/>
        <v>0</v>
      </c>
      <c r="DO69" s="42">
        <f t="shared" si="134"/>
        <v>0</v>
      </c>
      <c r="DP69" s="42">
        <f t="shared" si="134"/>
        <v>0</v>
      </c>
      <c r="DQ69" s="42">
        <f t="shared" si="134"/>
        <v>0</v>
      </c>
      <c r="DR69" s="42">
        <f t="shared" si="134"/>
        <v>0</v>
      </c>
      <c r="DS69" s="42">
        <f t="shared" si="134"/>
        <v>0</v>
      </c>
      <c r="DT69" s="42">
        <f t="shared" si="134"/>
        <v>0</v>
      </c>
    </row>
    <row r="70" spans="1:124" s="43" customFormat="1" ht="15.75" thickBot="1" x14ac:dyDescent="0.35">
      <c r="A70" s="43" t="s">
        <v>57</v>
      </c>
    </row>
    <row r="71" spans="1:124" outlineLevel="1" x14ac:dyDescent="0.3">
      <c r="A71" s="1" t="s">
        <v>80</v>
      </c>
      <c r="B71" s="87">
        <v>-5000</v>
      </c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</row>
    <row r="72" spans="1:124" outlineLevel="1" x14ac:dyDescent="0.3">
      <c r="A72" s="1" t="s">
        <v>81</v>
      </c>
      <c r="B72" s="87">
        <v>0</v>
      </c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</row>
    <row r="73" spans="1:124" s="45" customFormat="1" outlineLevel="1" x14ac:dyDescent="0.3">
      <c r="A73" s="45" t="s">
        <v>58</v>
      </c>
      <c r="B73" s="87">
        <v>-150000</v>
      </c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</row>
    <row r="74" spans="1:124" s="45" customFormat="1" outlineLevel="1" x14ac:dyDescent="0.3">
      <c r="A74" s="45" t="s">
        <v>82</v>
      </c>
      <c r="B74" s="87">
        <v>-350</v>
      </c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</row>
    <row r="75" spans="1:124" s="46" customFormat="1" ht="15.75" x14ac:dyDescent="0.3">
      <c r="B75" s="46">
        <f>SUM(B71:B74)</f>
        <v>-155350</v>
      </c>
      <c r="C75" s="46">
        <f t="shared" ref="C75:BN75" si="135">SUM(C71:C74)</f>
        <v>0</v>
      </c>
      <c r="D75" s="46">
        <f t="shared" si="135"/>
        <v>0</v>
      </c>
      <c r="E75" s="46">
        <f t="shared" si="135"/>
        <v>0</v>
      </c>
      <c r="F75" s="46">
        <f t="shared" si="135"/>
        <v>0</v>
      </c>
      <c r="G75" s="46">
        <f t="shared" si="135"/>
        <v>0</v>
      </c>
      <c r="H75" s="46">
        <f t="shared" si="135"/>
        <v>0</v>
      </c>
      <c r="I75" s="46">
        <f t="shared" si="135"/>
        <v>0</v>
      </c>
      <c r="J75" s="46">
        <f t="shared" si="135"/>
        <v>0</v>
      </c>
      <c r="K75" s="46">
        <f t="shared" si="135"/>
        <v>0</v>
      </c>
      <c r="L75" s="46">
        <f t="shared" si="135"/>
        <v>0</v>
      </c>
      <c r="M75" s="46">
        <f t="shared" si="135"/>
        <v>0</v>
      </c>
      <c r="N75" s="46">
        <f t="shared" si="135"/>
        <v>0</v>
      </c>
      <c r="O75" s="46">
        <f t="shared" si="135"/>
        <v>0</v>
      </c>
      <c r="P75" s="46">
        <f t="shared" si="135"/>
        <v>0</v>
      </c>
      <c r="Q75" s="46">
        <f t="shared" si="135"/>
        <v>0</v>
      </c>
      <c r="R75" s="46">
        <f t="shared" si="135"/>
        <v>0</v>
      </c>
      <c r="S75" s="46">
        <f t="shared" si="135"/>
        <v>0</v>
      </c>
      <c r="T75" s="46">
        <f t="shared" si="135"/>
        <v>0</v>
      </c>
      <c r="U75" s="46">
        <f t="shared" si="135"/>
        <v>0</v>
      </c>
      <c r="V75" s="46">
        <f t="shared" si="135"/>
        <v>0</v>
      </c>
      <c r="W75" s="46">
        <f t="shared" si="135"/>
        <v>0</v>
      </c>
      <c r="X75" s="46">
        <f t="shared" si="135"/>
        <v>0</v>
      </c>
      <c r="Y75" s="46">
        <f t="shared" si="135"/>
        <v>0</v>
      </c>
      <c r="Z75" s="46">
        <f t="shared" si="135"/>
        <v>0</v>
      </c>
      <c r="AA75" s="46">
        <f t="shared" si="135"/>
        <v>0</v>
      </c>
      <c r="AB75" s="46">
        <f t="shared" si="135"/>
        <v>0</v>
      </c>
      <c r="AC75" s="46">
        <f t="shared" si="135"/>
        <v>0</v>
      </c>
      <c r="AD75" s="46">
        <f t="shared" si="135"/>
        <v>0</v>
      </c>
      <c r="AE75" s="46">
        <f t="shared" si="135"/>
        <v>0</v>
      </c>
      <c r="AF75" s="46">
        <f t="shared" si="135"/>
        <v>0</v>
      </c>
      <c r="AG75" s="46">
        <f t="shared" si="135"/>
        <v>0</v>
      </c>
      <c r="AH75" s="46">
        <f t="shared" si="135"/>
        <v>0</v>
      </c>
      <c r="AI75" s="46">
        <f t="shared" si="135"/>
        <v>0</v>
      </c>
      <c r="AJ75" s="46">
        <f t="shared" si="135"/>
        <v>0</v>
      </c>
      <c r="AK75" s="46">
        <f t="shared" si="135"/>
        <v>0</v>
      </c>
      <c r="AL75" s="46">
        <f t="shared" si="135"/>
        <v>0</v>
      </c>
      <c r="AM75" s="46">
        <f t="shared" si="135"/>
        <v>0</v>
      </c>
      <c r="AN75" s="46">
        <f t="shared" si="135"/>
        <v>0</v>
      </c>
      <c r="AO75" s="46">
        <f t="shared" si="135"/>
        <v>0</v>
      </c>
      <c r="AP75" s="46">
        <f t="shared" si="135"/>
        <v>0</v>
      </c>
      <c r="AQ75" s="46">
        <f t="shared" si="135"/>
        <v>0</v>
      </c>
      <c r="AR75" s="46">
        <f t="shared" si="135"/>
        <v>0</v>
      </c>
      <c r="AS75" s="46">
        <f t="shared" si="135"/>
        <v>0</v>
      </c>
      <c r="AT75" s="46">
        <f t="shared" si="135"/>
        <v>0</v>
      </c>
      <c r="AU75" s="46">
        <f t="shared" si="135"/>
        <v>0</v>
      </c>
      <c r="AV75" s="46">
        <f t="shared" si="135"/>
        <v>0</v>
      </c>
      <c r="AW75" s="46">
        <f t="shared" si="135"/>
        <v>0</v>
      </c>
      <c r="AX75" s="46">
        <f t="shared" si="135"/>
        <v>0</v>
      </c>
      <c r="AY75" s="46">
        <f t="shared" si="135"/>
        <v>0</v>
      </c>
      <c r="AZ75" s="46">
        <f t="shared" si="135"/>
        <v>0</v>
      </c>
      <c r="BA75" s="46">
        <f t="shared" si="135"/>
        <v>0</v>
      </c>
      <c r="BB75" s="46">
        <f t="shared" si="135"/>
        <v>0</v>
      </c>
      <c r="BC75" s="46">
        <f t="shared" si="135"/>
        <v>0</v>
      </c>
      <c r="BD75" s="46">
        <f t="shared" si="135"/>
        <v>0</v>
      </c>
      <c r="BE75" s="46">
        <f t="shared" si="135"/>
        <v>0</v>
      </c>
      <c r="BF75" s="46">
        <f t="shared" si="135"/>
        <v>0</v>
      </c>
      <c r="BG75" s="46">
        <f t="shared" si="135"/>
        <v>0</v>
      </c>
      <c r="BH75" s="46">
        <f t="shared" si="135"/>
        <v>0</v>
      </c>
      <c r="BI75" s="46">
        <f t="shared" si="135"/>
        <v>0</v>
      </c>
      <c r="BJ75" s="46">
        <f t="shared" si="135"/>
        <v>0</v>
      </c>
      <c r="BK75" s="46">
        <f t="shared" si="135"/>
        <v>0</v>
      </c>
      <c r="BL75" s="46">
        <f t="shared" si="135"/>
        <v>0</v>
      </c>
      <c r="BM75" s="46">
        <f t="shared" si="135"/>
        <v>0</v>
      </c>
      <c r="BN75" s="46">
        <f t="shared" si="135"/>
        <v>0</v>
      </c>
      <c r="BO75" s="46">
        <f t="shared" ref="BO75:DT75" si="136">SUM(BO71:BO74)</f>
        <v>0</v>
      </c>
      <c r="BP75" s="46">
        <f t="shared" si="136"/>
        <v>0</v>
      </c>
      <c r="BQ75" s="46">
        <f t="shared" si="136"/>
        <v>0</v>
      </c>
      <c r="BR75" s="46">
        <f t="shared" si="136"/>
        <v>0</v>
      </c>
      <c r="BS75" s="46">
        <f t="shared" si="136"/>
        <v>0</v>
      </c>
      <c r="BT75" s="46">
        <f t="shared" si="136"/>
        <v>0</v>
      </c>
      <c r="BU75" s="46">
        <f t="shared" si="136"/>
        <v>0</v>
      </c>
      <c r="BV75" s="46">
        <f t="shared" si="136"/>
        <v>0</v>
      </c>
      <c r="BW75" s="46">
        <f t="shared" si="136"/>
        <v>0</v>
      </c>
      <c r="BX75" s="46">
        <f t="shared" si="136"/>
        <v>0</v>
      </c>
      <c r="BY75" s="46">
        <f t="shared" si="136"/>
        <v>0</v>
      </c>
      <c r="BZ75" s="46">
        <f t="shared" si="136"/>
        <v>0</v>
      </c>
      <c r="CA75" s="46">
        <f t="shared" si="136"/>
        <v>0</v>
      </c>
      <c r="CB75" s="46">
        <f t="shared" si="136"/>
        <v>0</v>
      </c>
      <c r="CC75" s="46">
        <f t="shared" si="136"/>
        <v>0</v>
      </c>
      <c r="CD75" s="46">
        <f t="shared" si="136"/>
        <v>0</v>
      </c>
      <c r="CE75" s="46">
        <f t="shared" si="136"/>
        <v>0</v>
      </c>
      <c r="CF75" s="46">
        <f t="shared" si="136"/>
        <v>0</v>
      </c>
      <c r="CG75" s="46">
        <f t="shared" si="136"/>
        <v>0</v>
      </c>
      <c r="CH75" s="46">
        <f t="shared" si="136"/>
        <v>0</v>
      </c>
      <c r="CI75" s="46">
        <f t="shared" si="136"/>
        <v>0</v>
      </c>
      <c r="CJ75" s="46">
        <f t="shared" si="136"/>
        <v>0</v>
      </c>
      <c r="CK75" s="46">
        <f t="shared" si="136"/>
        <v>0</v>
      </c>
      <c r="CL75" s="46">
        <f t="shared" si="136"/>
        <v>0</v>
      </c>
      <c r="CM75" s="46">
        <f t="shared" si="136"/>
        <v>0</v>
      </c>
      <c r="CN75" s="46">
        <f t="shared" si="136"/>
        <v>0</v>
      </c>
      <c r="CO75" s="46">
        <f t="shared" si="136"/>
        <v>0</v>
      </c>
      <c r="CP75" s="46">
        <f t="shared" si="136"/>
        <v>0</v>
      </c>
      <c r="CQ75" s="46">
        <f t="shared" si="136"/>
        <v>0</v>
      </c>
      <c r="CR75" s="46">
        <f t="shared" si="136"/>
        <v>0</v>
      </c>
      <c r="CS75" s="46">
        <f t="shared" si="136"/>
        <v>0</v>
      </c>
      <c r="CT75" s="46">
        <f t="shared" si="136"/>
        <v>0</v>
      </c>
      <c r="CU75" s="46">
        <f t="shared" si="136"/>
        <v>0</v>
      </c>
      <c r="CV75" s="46">
        <f t="shared" si="136"/>
        <v>0</v>
      </c>
      <c r="CW75" s="46">
        <f t="shared" si="136"/>
        <v>0</v>
      </c>
      <c r="CX75" s="46">
        <f t="shared" si="136"/>
        <v>0</v>
      </c>
      <c r="CY75" s="46">
        <f t="shared" si="136"/>
        <v>0</v>
      </c>
      <c r="CZ75" s="46">
        <f t="shared" si="136"/>
        <v>0</v>
      </c>
      <c r="DA75" s="46">
        <f t="shared" si="136"/>
        <v>0</v>
      </c>
      <c r="DB75" s="46">
        <f t="shared" si="136"/>
        <v>0</v>
      </c>
      <c r="DC75" s="46">
        <f t="shared" si="136"/>
        <v>0</v>
      </c>
      <c r="DD75" s="46">
        <f t="shared" si="136"/>
        <v>0</v>
      </c>
      <c r="DE75" s="46">
        <f t="shared" si="136"/>
        <v>0</v>
      </c>
      <c r="DF75" s="46">
        <f t="shared" si="136"/>
        <v>0</v>
      </c>
      <c r="DG75" s="46">
        <f t="shared" si="136"/>
        <v>0</v>
      </c>
      <c r="DH75" s="46">
        <f t="shared" si="136"/>
        <v>0</v>
      </c>
      <c r="DI75" s="46">
        <f t="shared" si="136"/>
        <v>0</v>
      </c>
      <c r="DJ75" s="46">
        <f t="shared" si="136"/>
        <v>0</v>
      </c>
      <c r="DK75" s="46">
        <f t="shared" si="136"/>
        <v>0</v>
      </c>
      <c r="DL75" s="46">
        <f t="shared" si="136"/>
        <v>0</v>
      </c>
      <c r="DM75" s="46">
        <f t="shared" si="136"/>
        <v>0</v>
      </c>
      <c r="DN75" s="46">
        <f t="shared" si="136"/>
        <v>0</v>
      </c>
      <c r="DO75" s="46">
        <f t="shared" si="136"/>
        <v>0</v>
      </c>
      <c r="DP75" s="46">
        <f t="shared" si="136"/>
        <v>0</v>
      </c>
      <c r="DQ75" s="46">
        <f t="shared" si="136"/>
        <v>0</v>
      </c>
      <c r="DR75" s="46">
        <f t="shared" si="136"/>
        <v>0</v>
      </c>
      <c r="DS75" s="46">
        <f t="shared" si="136"/>
        <v>0</v>
      </c>
      <c r="DT75" s="46">
        <f t="shared" si="136"/>
        <v>0</v>
      </c>
    </row>
    <row r="76" spans="1:124" s="47" customFormat="1" ht="15.75" thickBot="1" x14ac:dyDescent="0.35">
      <c r="A76" s="47" t="s">
        <v>59</v>
      </c>
    </row>
    <row r="77" spans="1:124" x14ac:dyDescent="0.3">
      <c r="A77" s="1" t="s">
        <v>60</v>
      </c>
      <c r="B77" s="48">
        <f t="shared" ref="B77:AG77" si="137">B69+B75</f>
        <v>61150</v>
      </c>
      <c r="C77" s="48">
        <f t="shared" si="137"/>
        <v>0</v>
      </c>
      <c r="D77" s="48">
        <f t="shared" si="137"/>
        <v>0</v>
      </c>
      <c r="E77" s="48">
        <f t="shared" si="137"/>
        <v>0</v>
      </c>
      <c r="F77" s="48">
        <f t="shared" si="137"/>
        <v>0</v>
      </c>
      <c r="G77" s="48">
        <f t="shared" si="137"/>
        <v>0</v>
      </c>
      <c r="H77" s="48">
        <f t="shared" si="137"/>
        <v>0</v>
      </c>
      <c r="I77" s="48">
        <f t="shared" si="137"/>
        <v>0</v>
      </c>
      <c r="J77" s="48">
        <f t="shared" si="137"/>
        <v>0</v>
      </c>
      <c r="K77" s="48">
        <f t="shared" si="137"/>
        <v>0</v>
      </c>
      <c r="L77" s="48">
        <f t="shared" si="137"/>
        <v>0</v>
      </c>
      <c r="M77" s="48">
        <f t="shared" si="137"/>
        <v>0</v>
      </c>
      <c r="N77" s="48">
        <f t="shared" si="137"/>
        <v>0</v>
      </c>
      <c r="O77" s="48">
        <f t="shared" si="137"/>
        <v>0</v>
      </c>
      <c r="P77" s="48">
        <f t="shared" si="137"/>
        <v>0</v>
      </c>
      <c r="Q77" s="48">
        <f t="shared" si="137"/>
        <v>0</v>
      </c>
      <c r="R77" s="48">
        <f t="shared" si="137"/>
        <v>0</v>
      </c>
      <c r="S77" s="48">
        <f t="shared" si="137"/>
        <v>0</v>
      </c>
      <c r="T77" s="48">
        <f t="shared" si="137"/>
        <v>0</v>
      </c>
      <c r="U77" s="48">
        <f t="shared" si="137"/>
        <v>0</v>
      </c>
      <c r="V77" s="48">
        <f t="shared" si="137"/>
        <v>0</v>
      </c>
      <c r="W77" s="48">
        <f t="shared" si="137"/>
        <v>0</v>
      </c>
      <c r="X77" s="48">
        <f t="shared" si="137"/>
        <v>0</v>
      </c>
      <c r="Y77" s="48">
        <f t="shared" si="137"/>
        <v>0</v>
      </c>
      <c r="Z77" s="48">
        <f t="shared" si="137"/>
        <v>0</v>
      </c>
      <c r="AA77" s="48">
        <f t="shared" si="137"/>
        <v>0</v>
      </c>
      <c r="AB77" s="48">
        <f t="shared" si="137"/>
        <v>0</v>
      </c>
      <c r="AC77" s="48">
        <f t="shared" si="137"/>
        <v>0</v>
      </c>
      <c r="AD77" s="48">
        <f t="shared" si="137"/>
        <v>0</v>
      </c>
      <c r="AE77" s="48">
        <f t="shared" si="137"/>
        <v>0</v>
      </c>
      <c r="AF77" s="48">
        <f t="shared" si="137"/>
        <v>0</v>
      </c>
      <c r="AG77" s="48">
        <f t="shared" si="137"/>
        <v>0</v>
      </c>
      <c r="AH77" s="48">
        <f t="shared" ref="AH77:BM77" si="138">AH69+AH75</f>
        <v>0</v>
      </c>
      <c r="AI77" s="48">
        <f t="shared" si="138"/>
        <v>0</v>
      </c>
      <c r="AJ77" s="48">
        <f t="shared" si="138"/>
        <v>0</v>
      </c>
      <c r="AK77" s="48">
        <f t="shared" si="138"/>
        <v>0</v>
      </c>
      <c r="AL77" s="48">
        <f t="shared" si="138"/>
        <v>0</v>
      </c>
      <c r="AM77" s="48">
        <f t="shared" si="138"/>
        <v>0</v>
      </c>
      <c r="AN77" s="48">
        <f t="shared" si="138"/>
        <v>0</v>
      </c>
      <c r="AO77" s="48">
        <f t="shared" si="138"/>
        <v>0</v>
      </c>
      <c r="AP77" s="48">
        <f t="shared" si="138"/>
        <v>0</v>
      </c>
      <c r="AQ77" s="48">
        <f t="shared" si="138"/>
        <v>0</v>
      </c>
      <c r="AR77" s="48">
        <f t="shared" si="138"/>
        <v>0</v>
      </c>
      <c r="AS77" s="48">
        <f t="shared" si="138"/>
        <v>0</v>
      </c>
      <c r="AT77" s="48">
        <f t="shared" si="138"/>
        <v>0</v>
      </c>
      <c r="AU77" s="48">
        <f t="shared" si="138"/>
        <v>0</v>
      </c>
      <c r="AV77" s="48">
        <f t="shared" si="138"/>
        <v>0</v>
      </c>
      <c r="AW77" s="48">
        <f t="shared" si="138"/>
        <v>0</v>
      </c>
      <c r="AX77" s="48">
        <f t="shared" si="138"/>
        <v>0</v>
      </c>
      <c r="AY77" s="48">
        <f t="shared" si="138"/>
        <v>0</v>
      </c>
      <c r="AZ77" s="48">
        <f t="shared" si="138"/>
        <v>0</v>
      </c>
      <c r="BA77" s="48">
        <f t="shared" si="138"/>
        <v>0</v>
      </c>
      <c r="BB77" s="48">
        <f t="shared" si="138"/>
        <v>0</v>
      </c>
      <c r="BC77" s="48">
        <f t="shared" si="138"/>
        <v>0</v>
      </c>
      <c r="BD77" s="48">
        <f t="shared" si="138"/>
        <v>0</v>
      </c>
      <c r="BE77" s="48">
        <f t="shared" si="138"/>
        <v>0</v>
      </c>
      <c r="BF77" s="48">
        <f t="shared" si="138"/>
        <v>0</v>
      </c>
      <c r="BG77" s="48">
        <f t="shared" si="138"/>
        <v>0</v>
      </c>
      <c r="BH77" s="48">
        <f t="shared" si="138"/>
        <v>0</v>
      </c>
      <c r="BI77" s="48">
        <f t="shared" si="138"/>
        <v>0</v>
      </c>
      <c r="BJ77" s="48">
        <f t="shared" si="138"/>
        <v>0</v>
      </c>
      <c r="BK77" s="48">
        <f t="shared" si="138"/>
        <v>0</v>
      </c>
      <c r="BL77" s="48">
        <f t="shared" si="138"/>
        <v>0</v>
      </c>
      <c r="BM77" s="48">
        <f t="shared" si="138"/>
        <v>0</v>
      </c>
      <c r="BN77" s="48">
        <f t="shared" ref="BN77:CS77" si="139">BN69+BN75</f>
        <v>0</v>
      </c>
      <c r="BO77" s="48">
        <f t="shared" si="139"/>
        <v>0</v>
      </c>
      <c r="BP77" s="48">
        <f t="shared" si="139"/>
        <v>0</v>
      </c>
      <c r="BQ77" s="48">
        <f t="shared" si="139"/>
        <v>0</v>
      </c>
      <c r="BR77" s="48">
        <f t="shared" si="139"/>
        <v>0</v>
      </c>
      <c r="BS77" s="48">
        <f t="shared" si="139"/>
        <v>0</v>
      </c>
      <c r="BT77" s="48">
        <f t="shared" si="139"/>
        <v>0</v>
      </c>
      <c r="BU77" s="48">
        <f t="shared" si="139"/>
        <v>0</v>
      </c>
      <c r="BV77" s="48">
        <f t="shared" si="139"/>
        <v>0</v>
      </c>
      <c r="BW77" s="48">
        <f t="shared" si="139"/>
        <v>0</v>
      </c>
      <c r="BX77" s="48">
        <f t="shared" si="139"/>
        <v>0</v>
      </c>
      <c r="BY77" s="48">
        <f t="shared" si="139"/>
        <v>0</v>
      </c>
      <c r="BZ77" s="48">
        <f t="shared" si="139"/>
        <v>0</v>
      </c>
      <c r="CA77" s="48">
        <f t="shared" si="139"/>
        <v>0</v>
      </c>
      <c r="CB77" s="48">
        <f t="shared" si="139"/>
        <v>0</v>
      </c>
      <c r="CC77" s="48">
        <f t="shared" si="139"/>
        <v>0</v>
      </c>
      <c r="CD77" s="48">
        <f t="shared" si="139"/>
        <v>0</v>
      </c>
      <c r="CE77" s="48">
        <f t="shared" si="139"/>
        <v>0</v>
      </c>
      <c r="CF77" s="48">
        <f t="shared" si="139"/>
        <v>0</v>
      </c>
      <c r="CG77" s="48">
        <f t="shared" si="139"/>
        <v>0</v>
      </c>
      <c r="CH77" s="48">
        <f t="shared" si="139"/>
        <v>0</v>
      </c>
      <c r="CI77" s="48">
        <f t="shared" si="139"/>
        <v>0</v>
      </c>
      <c r="CJ77" s="48">
        <f t="shared" si="139"/>
        <v>0</v>
      </c>
      <c r="CK77" s="48">
        <f t="shared" si="139"/>
        <v>0</v>
      </c>
      <c r="CL77" s="48">
        <f t="shared" si="139"/>
        <v>0</v>
      </c>
      <c r="CM77" s="48">
        <f t="shared" si="139"/>
        <v>0</v>
      </c>
      <c r="CN77" s="48">
        <f t="shared" si="139"/>
        <v>0</v>
      </c>
      <c r="CO77" s="48">
        <f t="shared" si="139"/>
        <v>0</v>
      </c>
      <c r="CP77" s="48">
        <f t="shared" si="139"/>
        <v>0</v>
      </c>
      <c r="CQ77" s="48">
        <f t="shared" si="139"/>
        <v>0</v>
      </c>
      <c r="CR77" s="48">
        <f t="shared" si="139"/>
        <v>0</v>
      </c>
      <c r="CS77" s="48">
        <f t="shared" si="139"/>
        <v>0</v>
      </c>
      <c r="CT77" s="48">
        <f t="shared" ref="CT77:DT77" si="140">CT69+CT75</f>
        <v>0</v>
      </c>
      <c r="CU77" s="48">
        <f t="shared" si="140"/>
        <v>0</v>
      </c>
      <c r="CV77" s="48">
        <f t="shared" si="140"/>
        <v>0</v>
      </c>
      <c r="CW77" s="48">
        <f t="shared" si="140"/>
        <v>0</v>
      </c>
      <c r="CX77" s="48">
        <f t="shared" si="140"/>
        <v>0</v>
      </c>
      <c r="CY77" s="48">
        <f t="shared" si="140"/>
        <v>0</v>
      </c>
      <c r="CZ77" s="48">
        <f t="shared" si="140"/>
        <v>0</v>
      </c>
      <c r="DA77" s="48">
        <f t="shared" si="140"/>
        <v>0</v>
      </c>
      <c r="DB77" s="48">
        <f t="shared" si="140"/>
        <v>0</v>
      </c>
      <c r="DC77" s="48">
        <f t="shared" si="140"/>
        <v>0</v>
      </c>
      <c r="DD77" s="48">
        <f t="shared" si="140"/>
        <v>0</v>
      </c>
      <c r="DE77" s="48">
        <f t="shared" si="140"/>
        <v>0</v>
      </c>
      <c r="DF77" s="48">
        <f t="shared" si="140"/>
        <v>0</v>
      </c>
      <c r="DG77" s="48">
        <f t="shared" si="140"/>
        <v>0</v>
      </c>
      <c r="DH77" s="48">
        <f t="shared" si="140"/>
        <v>0</v>
      </c>
      <c r="DI77" s="48">
        <f t="shared" si="140"/>
        <v>0</v>
      </c>
      <c r="DJ77" s="48">
        <f t="shared" si="140"/>
        <v>0</v>
      </c>
      <c r="DK77" s="48">
        <f t="shared" si="140"/>
        <v>0</v>
      </c>
      <c r="DL77" s="48">
        <f t="shared" si="140"/>
        <v>0</v>
      </c>
      <c r="DM77" s="48">
        <f t="shared" si="140"/>
        <v>0</v>
      </c>
      <c r="DN77" s="48">
        <f t="shared" si="140"/>
        <v>0</v>
      </c>
      <c r="DO77" s="48">
        <f t="shared" si="140"/>
        <v>0</v>
      </c>
      <c r="DP77" s="48">
        <f t="shared" si="140"/>
        <v>0</v>
      </c>
      <c r="DQ77" s="48">
        <f t="shared" si="140"/>
        <v>0</v>
      </c>
      <c r="DR77" s="48">
        <f t="shared" si="140"/>
        <v>0</v>
      </c>
      <c r="DS77" s="48">
        <f t="shared" si="140"/>
        <v>0</v>
      </c>
      <c r="DT77" s="48">
        <f t="shared" si="140"/>
        <v>0</v>
      </c>
    </row>
    <row r="78" spans="1:124" x14ac:dyDescent="0.3">
      <c r="A78" s="1" t="s">
        <v>61</v>
      </c>
      <c r="B78" s="8">
        <f t="shared" ref="B78:AG78" si="141">B45+B52+B59</f>
        <v>15000</v>
      </c>
      <c r="C78" s="8">
        <f t="shared" si="141"/>
        <v>0</v>
      </c>
      <c r="D78" s="8">
        <f t="shared" si="141"/>
        <v>0</v>
      </c>
      <c r="E78" s="8">
        <f t="shared" si="141"/>
        <v>0</v>
      </c>
      <c r="F78" s="8">
        <f t="shared" si="141"/>
        <v>0</v>
      </c>
      <c r="G78" s="8">
        <f t="shared" si="141"/>
        <v>0</v>
      </c>
      <c r="H78" s="8">
        <f t="shared" si="141"/>
        <v>0</v>
      </c>
      <c r="I78" s="8">
        <f t="shared" si="141"/>
        <v>0</v>
      </c>
      <c r="J78" s="8">
        <f t="shared" si="141"/>
        <v>0</v>
      </c>
      <c r="K78" s="8">
        <f t="shared" si="141"/>
        <v>0</v>
      </c>
      <c r="L78" s="8">
        <f t="shared" si="141"/>
        <v>0</v>
      </c>
      <c r="M78" s="8">
        <f t="shared" si="141"/>
        <v>0</v>
      </c>
      <c r="N78" s="8">
        <f t="shared" si="141"/>
        <v>0</v>
      </c>
      <c r="O78" s="8">
        <f t="shared" si="141"/>
        <v>0</v>
      </c>
      <c r="P78" s="8">
        <f t="shared" si="141"/>
        <v>0</v>
      </c>
      <c r="Q78" s="8">
        <f t="shared" si="141"/>
        <v>0</v>
      </c>
      <c r="R78" s="8">
        <f t="shared" si="141"/>
        <v>0</v>
      </c>
      <c r="S78" s="8">
        <f t="shared" si="141"/>
        <v>0</v>
      </c>
      <c r="T78" s="8">
        <f t="shared" si="141"/>
        <v>0</v>
      </c>
      <c r="U78" s="8">
        <f t="shared" si="141"/>
        <v>0</v>
      </c>
      <c r="V78" s="8">
        <f t="shared" si="141"/>
        <v>0</v>
      </c>
      <c r="W78" s="8">
        <f t="shared" si="141"/>
        <v>0</v>
      </c>
      <c r="X78" s="8">
        <f t="shared" si="141"/>
        <v>0</v>
      </c>
      <c r="Y78" s="8">
        <f t="shared" si="141"/>
        <v>0</v>
      </c>
      <c r="Z78" s="8">
        <f t="shared" si="141"/>
        <v>0</v>
      </c>
      <c r="AA78" s="8">
        <f t="shared" si="141"/>
        <v>0</v>
      </c>
      <c r="AB78" s="8">
        <f t="shared" si="141"/>
        <v>0</v>
      </c>
      <c r="AC78" s="8">
        <f t="shared" si="141"/>
        <v>0</v>
      </c>
      <c r="AD78" s="8">
        <f t="shared" si="141"/>
        <v>0</v>
      </c>
      <c r="AE78" s="8">
        <f t="shared" si="141"/>
        <v>0</v>
      </c>
      <c r="AF78" s="8">
        <f t="shared" si="141"/>
        <v>0</v>
      </c>
      <c r="AG78" s="8">
        <f t="shared" si="141"/>
        <v>0</v>
      </c>
      <c r="AH78" s="8">
        <f t="shared" ref="AH78:BM78" si="142">AH45+AH52+AH59</f>
        <v>0</v>
      </c>
      <c r="AI78" s="8">
        <f t="shared" si="142"/>
        <v>0</v>
      </c>
      <c r="AJ78" s="8">
        <f t="shared" si="142"/>
        <v>0</v>
      </c>
      <c r="AK78" s="8">
        <f t="shared" si="142"/>
        <v>0</v>
      </c>
      <c r="AL78" s="8">
        <f t="shared" si="142"/>
        <v>0</v>
      </c>
      <c r="AM78" s="8">
        <f t="shared" si="142"/>
        <v>0</v>
      </c>
      <c r="AN78" s="8">
        <f t="shared" si="142"/>
        <v>0</v>
      </c>
      <c r="AO78" s="8">
        <f t="shared" si="142"/>
        <v>0</v>
      </c>
      <c r="AP78" s="8">
        <f t="shared" si="142"/>
        <v>0</v>
      </c>
      <c r="AQ78" s="8">
        <f t="shared" si="142"/>
        <v>0</v>
      </c>
      <c r="AR78" s="8">
        <f t="shared" si="142"/>
        <v>0</v>
      </c>
      <c r="AS78" s="8">
        <f t="shared" si="142"/>
        <v>0</v>
      </c>
      <c r="AT78" s="8">
        <f t="shared" si="142"/>
        <v>0</v>
      </c>
      <c r="AU78" s="8">
        <f t="shared" si="142"/>
        <v>0</v>
      </c>
      <c r="AV78" s="8">
        <f t="shared" si="142"/>
        <v>0</v>
      </c>
      <c r="AW78" s="8">
        <f t="shared" si="142"/>
        <v>0</v>
      </c>
      <c r="AX78" s="8">
        <f t="shared" si="142"/>
        <v>0</v>
      </c>
      <c r="AY78" s="8">
        <f t="shared" si="142"/>
        <v>0</v>
      </c>
      <c r="AZ78" s="8">
        <f t="shared" si="142"/>
        <v>0</v>
      </c>
      <c r="BA78" s="8">
        <f t="shared" si="142"/>
        <v>0</v>
      </c>
      <c r="BB78" s="8">
        <f t="shared" si="142"/>
        <v>0</v>
      </c>
      <c r="BC78" s="8">
        <f t="shared" si="142"/>
        <v>0</v>
      </c>
      <c r="BD78" s="8">
        <f t="shared" si="142"/>
        <v>0</v>
      </c>
      <c r="BE78" s="8">
        <f t="shared" si="142"/>
        <v>0</v>
      </c>
      <c r="BF78" s="8">
        <f t="shared" si="142"/>
        <v>0</v>
      </c>
      <c r="BG78" s="8">
        <f t="shared" si="142"/>
        <v>0</v>
      </c>
      <c r="BH78" s="8">
        <f t="shared" si="142"/>
        <v>0</v>
      </c>
      <c r="BI78" s="8">
        <f t="shared" si="142"/>
        <v>0</v>
      </c>
      <c r="BJ78" s="8">
        <f t="shared" si="142"/>
        <v>0</v>
      </c>
      <c r="BK78" s="8">
        <f t="shared" si="142"/>
        <v>0</v>
      </c>
      <c r="BL78" s="8">
        <f t="shared" si="142"/>
        <v>0</v>
      </c>
      <c r="BM78" s="8">
        <f t="shared" si="142"/>
        <v>0</v>
      </c>
      <c r="BN78" s="8">
        <f t="shared" ref="BN78:CS78" si="143">BN45+BN52+BN59</f>
        <v>0</v>
      </c>
      <c r="BO78" s="8">
        <f t="shared" si="143"/>
        <v>0</v>
      </c>
      <c r="BP78" s="8">
        <f t="shared" si="143"/>
        <v>0</v>
      </c>
      <c r="BQ78" s="8">
        <f t="shared" si="143"/>
        <v>0</v>
      </c>
      <c r="BR78" s="8">
        <f t="shared" si="143"/>
        <v>0</v>
      </c>
      <c r="BS78" s="8">
        <f t="shared" si="143"/>
        <v>0</v>
      </c>
      <c r="BT78" s="8">
        <f t="shared" si="143"/>
        <v>0</v>
      </c>
      <c r="BU78" s="8">
        <f t="shared" si="143"/>
        <v>0</v>
      </c>
      <c r="BV78" s="8">
        <f t="shared" si="143"/>
        <v>0</v>
      </c>
      <c r="BW78" s="8">
        <f t="shared" si="143"/>
        <v>0</v>
      </c>
      <c r="BX78" s="8">
        <f t="shared" si="143"/>
        <v>0</v>
      </c>
      <c r="BY78" s="8">
        <f t="shared" si="143"/>
        <v>0</v>
      </c>
      <c r="BZ78" s="8">
        <f t="shared" si="143"/>
        <v>0</v>
      </c>
      <c r="CA78" s="8">
        <f t="shared" si="143"/>
        <v>0</v>
      </c>
      <c r="CB78" s="8">
        <f t="shared" si="143"/>
        <v>0</v>
      </c>
      <c r="CC78" s="8">
        <f t="shared" si="143"/>
        <v>0</v>
      </c>
      <c r="CD78" s="8">
        <f t="shared" si="143"/>
        <v>0</v>
      </c>
      <c r="CE78" s="8">
        <f t="shared" si="143"/>
        <v>0</v>
      </c>
      <c r="CF78" s="8">
        <f t="shared" si="143"/>
        <v>0</v>
      </c>
      <c r="CG78" s="8">
        <f t="shared" si="143"/>
        <v>0</v>
      </c>
      <c r="CH78" s="8">
        <f t="shared" si="143"/>
        <v>0</v>
      </c>
      <c r="CI78" s="8">
        <f t="shared" si="143"/>
        <v>0</v>
      </c>
      <c r="CJ78" s="8">
        <f t="shared" si="143"/>
        <v>0</v>
      </c>
      <c r="CK78" s="8">
        <f t="shared" si="143"/>
        <v>0</v>
      </c>
      <c r="CL78" s="8">
        <f t="shared" si="143"/>
        <v>0</v>
      </c>
      <c r="CM78" s="8">
        <f t="shared" si="143"/>
        <v>0</v>
      </c>
      <c r="CN78" s="8">
        <f t="shared" si="143"/>
        <v>0</v>
      </c>
      <c r="CO78" s="8">
        <f t="shared" si="143"/>
        <v>0</v>
      </c>
      <c r="CP78" s="8">
        <f t="shared" si="143"/>
        <v>0</v>
      </c>
      <c r="CQ78" s="8">
        <f t="shared" si="143"/>
        <v>0</v>
      </c>
      <c r="CR78" s="8">
        <f t="shared" si="143"/>
        <v>0</v>
      </c>
      <c r="CS78" s="8">
        <f t="shared" si="143"/>
        <v>0</v>
      </c>
      <c r="CT78" s="8">
        <f t="shared" ref="CT78:DT78" si="144">CT45+CT52+CT59</f>
        <v>0</v>
      </c>
      <c r="CU78" s="8">
        <f t="shared" si="144"/>
        <v>0</v>
      </c>
      <c r="CV78" s="8">
        <f t="shared" si="144"/>
        <v>0</v>
      </c>
      <c r="CW78" s="8">
        <f t="shared" si="144"/>
        <v>0</v>
      </c>
      <c r="CX78" s="8">
        <f t="shared" si="144"/>
        <v>0</v>
      </c>
      <c r="CY78" s="8">
        <f t="shared" si="144"/>
        <v>0</v>
      </c>
      <c r="CZ78" s="8">
        <f t="shared" si="144"/>
        <v>0</v>
      </c>
      <c r="DA78" s="8">
        <f t="shared" si="144"/>
        <v>0</v>
      </c>
      <c r="DB78" s="8">
        <f t="shared" si="144"/>
        <v>0</v>
      </c>
      <c r="DC78" s="8">
        <f t="shared" si="144"/>
        <v>0</v>
      </c>
      <c r="DD78" s="8">
        <f t="shared" si="144"/>
        <v>0</v>
      </c>
      <c r="DE78" s="8">
        <f t="shared" si="144"/>
        <v>0</v>
      </c>
      <c r="DF78" s="8">
        <f t="shared" si="144"/>
        <v>0</v>
      </c>
      <c r="DG78" s="8">
        <f t="shared" si="144"/>
        <v>0</v>
      </c>
      <c r="DH78" s="8">
        <f t="shared" si="144"/>
        <v>0</v>
      </c>
      <c r="DI78" s="8">
        <f t="shared" si="144"/>
        <v>0</v>
      </c>
      <c r="DJ78" s="8">
        <f t="shared" si="144"/>
        <v>0</v>
      </c>
      <c r="DK78" s="8">
        <f t="shared" si="144"/>
        <v>0</v>
      </c>
      <c r="DL78" s="8">
        <f t="shared" si="144"/>
        <v>0</v>
      </c>
      <c r="DM78" s="8">
        <f t="shared" si="144"/>
        <v>0</v>
      </c>
      <c r="DN78" s="8">
        <f t="shared" si="144"/>
        <v>0</v>
      </c>
      <c r="DO78" s="8">
        <f t="shared" si="144"/>
        <v>0</v>
      </c>
      <c r="DP78" s="8">
        <f t="shared" si="144"/>
        <v>0</v>
      </c>
      <c r="DQ78" s="8">
        <f t="shared" si="144"/>
        <v>0</v>
      </c>
      <c r="DR78" s="8">
        <f t="shared" si="144"/>
        <v>0</v>
      </c>
      <c r="DS78" s="8">
        <f t="shared" si="144"/>
        <v>0</v>
      </c>
      <c r="DT78" s="8">
        <f t="shared" si="144"/>
        <v>0</v>
      </c>
    </row>
    <row r="79" spans="1:124" x14ac:dyDescent="0.3">
      <c r="A79" s="1" t="s">
        <v>62</v>
      </c>
      <c r="B79" s="49">
        <f>B77/B42/12</f>
        <v>5.0155839895013123</v>
      </c>
      <c r="C79" s="49" t="e">
        <f t="shared" ref="C79:AH79" si="145">C77/C36/12</f>
        <v>#DIV/0!</v>
      </c>
      <c r="D79" s="49" t="e">
        <f t="shared" si="145"/>
        <v>#DIV/0!</v>
      </c>
      <c r="E79" s="49" t="e">
        <f t="shared" si="145"/>
        <v>#DIV/0!</v>
      </c>
      <c r="F79" s="49" t="e">
        <f t="shared" si="145"/>
        <v>#DIV/0!</v>
      </c>
      <c r="G79" s="49" t="e">
        <f t="shared" si="145"/>
        <v>#DIV/0!</v>
      </c>
      <c r="H79" s="49" t="e">
        <f t="shared" si="145"/>
        <v>#DIV/0!</v>
      </c>
      <c r="I79" s="49" t="e">
        <f t="shared" si="145"/>
        <v>#DIV/0!</v>
      </c>
      <c r="J79" s="49" t="e">
        <f t="shared" si="145"/>
        <v>#DIV/0!</v>
      </c>
      <c r="K79" s="49" t="e">
        <f t="shared" si="145"/>
        <v>#DIV/0!</v>
      </c>
      <c r="L79" s="49" t="e">
        <f t="shared" si="145"/>
        <v>#DIV/0!</v>
      </c>
      <c r="M79" s="49" t="e">
        <f t="shared" si="145"/>
        <v>#DIV/0!</v>
      </c>
      <c r="N79" s="49" t="e">
        <f t="shared" si="145"/>
        <v>#DIV/0!</v>
      </c>
      <c r="O79" s="49" t="e">
        <f t="shared" si="145"/>
        <v>#DIV/0!</v>
      </c>
      <c r="P79" s="49" t="e">
        <f t="shared" si="145"/>
        <v>#DIV/0!</v>
      </c>
      <c r="Q79" s="49" t="e">
        <f t="shared" si="145"/>
        <v>#DIV/0!</v>
      </c>
      <c r="R79" s="49" t="e">
        <f t="shared" si="145"/>
        <v>#DIV/0!</v>
      </c>
      <c r="S79" s="49" t="e">
        <f t="shared" si="145"/>
        <v>#DIV/0!</v>
      </c>
      <c r="T79" s="49" t="e">
        <f t="shared" si="145"/>
        <v>#DIV/0!</v>
      </c>
      <c r="U79" s="49" t="e">
        <f t="shared" si="145"/>
        <v>#DIV/0!</v>
      </c>
      <c r="V79" s="49" t="e">
        <f t="shared" si="145"/>
        <v>#DIV/0!</v>
      </c>
      <c r="W79" s="49" t="e">
        <f t="shared" si="145"/>
        <v>#DIV/0!</v>
      </c>
      <c r="X79" s="49" t="e">
        <f t="shared" si="145"/>
        <v>#DIV/0!</v>
      </c>
      <c r="Y79" s="49" t="e">
        <f t="shared" si="145"/>
        <v>#DIV/0!</v>
      </c>
      <c r="Z79" s="49" t="e">
        <f t="shared" si="145"/>
        <v>#DIV/0!</v>
      </c>
      <c r="AA79" s="49" t="e">
        <f t="shared" si="145"/>
        <v>#DIV/0!</v>
      </c>
      <c r="AB79" s="49" t="e">
        <f t="shared" si="145"/>
        <v>#DIV/0!</v>
      </c>
      <c r="AC79" s="49" t="e">
        <f t="shared" si="145"/>
        <v>#DIV/0!</v>
      </c>
      <c r="AD79" s="49" t="e">
        <f t="shared" si="145"/>
        <v>#DIV/0!</v>
      </c>
      <c r="AE79" s="49" t="e">
        <f t="shared" si="145"/>
        <v>#DIV/0!</v>
      </c>
      <c r="AF79" s="49" t="e">
        <f t="shared" si="145"/>
        <v>#DIV/0!</v>
      </c>
      <c r="AG79" s="49" t="e">
        <f t="shared" si="145"/>
        <v>#DIV/0!</v>
      </c>
      <c r="AH79" s="49" t="e">
        <f t="shared" si="145"/>
        <v>#DIV/0!</v>
      </c>
      <c r="AI79" s="49" t="e">
        <f t="shared" ref="AI79:BN79" si="146">AI77/AI36/12</f>
        <v>#DIV/0!</v>
      </c>
      <c r="AJ79" s="49" t="e">
        <f t="shared" si="146"/>
        <v>#DIV/0!</v>
      </c>
      <c r="AK79" s="49" t="e">
        <f t="shared" si="146"/>
        <v>#DIV/0!</v>
      </c>
      <c r="AL79" s="49" t="e">
        <f t="shared" si="146"/>
        <v>#DIV/0!</v>
      </c>
      <c r="AM79" s="49" t="e">
        <f t="shared" si="146"/>
        <v>#DIV/0!</v>
      </c>
      <c r="AN79" s="49" t="e">
        <f t="shared" si="146"/>
        <v>#DIV/0!</v>
      </c>
      <c r="AO79" s="49" t="e">
        <f t="shared" si="146"/>
        <v>#DIV/0!</v>
      </c>
      <c r="AP79" s="49" t="e">
        <f t="shared" si="146"/>
        <v>#DIV/0!</v>
      </c>
      <c r="AQ79" s="49" t="e">
        <f t="shared" si="146"/>
        <v>#DIV/0!</v>
      </c>
      <c r="AR79" s="49" t="e">
        <f t="shared" si="146"/>
        <v>#DIV/0!</v>
      </c>
      <c r="AS79" s="49" t="e">
        <f t="shared" si="146"/>
        <v>#DIV/0!</v>
      </c>
      <c r="AT79" s="49" t="e">
        <f t="shared" si="146"/>
        <v>#DIV/0!</v>
      </c>
      <c r="AU79" s="49" t="e">
        <f t="shared" si="146"/>
        <v>#DIV/0!</v>
      </c>
      <c r="AV79" s="49" t="e">
        <f t="shared" si="146"/>
        <v>#DIV/0!</v>
      </c>
      <c r="AW79" s="49" t="e">
        <f t="shared" si="146"/>
        <v>#DIV/0!</v>
      </c>
      <c r="AX79" s="49" t="e">
        <f t="shared" si="146"/>
        <v>#DIV/0!</v>
      </c>
      <c r="AY79" s="49" t="e">
        <f t="shared" si="146"/>
        <v>#DIV/0!</v>
      </c>
      <c r="AZ79" s="49" t="e">
        <f t="shared" si="146"/>
        <v>#DIV/0!</v>
      </c>
      <c r="BA79" s="49" t="e">
        <f t="shared" si="146"/>
        <v>#DIV/0!</v>
      </c>
      <c r="BB79" s="49" t="e">
        <f t="shared" si="146"/>
        <v>#DIV/0!</v>
      </c>
      <c r="BC79" s="49" t="e">
        <f t="shared" si="146"/>
        <v>#DIV/0!</v>
      </c>
      <c r="BD79" s="49" t="e">
        <f t="shared" si="146"/>
        <v>#DIV/0!</v>
      </c>
      <c r="BE79" s="49" t="e">
        <f t="shared" si="146"/>
        <v>#DIV/0!</v>
      </c>
      <c r="BF79" s="49" t="e">
        <f t="shared" si="146"/>
        <v>#DIV/0!</v>
      </c>
      <c r="BG79" s="49" t="e">
        <f t="shared" si="146"/>
        <v>#DIV/0!</v>
      </c>
      <c r="BH79" s="49" t="e">
        <f t="shared" si="146"/>
        <v>#DIV/0!</v>
      </c>
      <c r="BI79" s="49" t="e">
        <f t="shared" si="146"/>
        <v>#DIV/0!</v>
      </c>
      <c r="BJ79" s="49" t="e">
        <f t="shared" si="146"/>
        <v>#DIV/0!</v>
      </c>
      <c r="BK79" s="49" t="e">
        <f t="shared" si="146"/>
        <v>#DIV/0!</v>
      </c>
      <c r="BL79" s="49" t="e">
        <f t="shared" si="146"/>
        <v>#DIV/0!</v>
      </c>
      <c r="BM79" s="49" t="e">
        <f t="shared" si="146"/>
        <v>#DIV/0!</v>
      </c>
      <c r="BN79" s="49" t="e">
        <f t="shared" si="146"/>
        <v>#DIV/0!</v>
      </c>
      <c r="BO79" s="49" t="e">
        <f t="shared" ref="BO79:CT79" si="147">BO77/BO36/12</f>
        <v>#DIV/0!</v>
      </c>
      <c r="BP79" s="49" t="e">
        <f t="shared" si="147"/>
        <v>#DIV/0!</v>
      </c>
      <c r="BQ79" s="49" t="e">
        <f t="shared" si="147"/>
        <v>#DIV/0!</v>
      </c>
      <c r="BR79" s="49" t="e">
        <f t="shared" si="147"/>
        <v>#DIV/0!</v>
      </c>
      <c r="BS79" s="49" t="e">
        <f t="shared" si="147"/>
        <v>#DIV/0!</v>
      </c>
      <c r="BT79" s="49" t="e">
        <f t="shared" si="147"/>
        <v>#DIV/0!</v>
      </c>
      <c r="BU79" s="49" t="e">
        <f t="shared" si="147"/>
        <v>#DIV/0!</v>
      </c>
      <c r="BV79" s="49" t="e">
        <f t="shared" si="147"/>
        <v>#DIV/0!</v>
      </c>
      <c r="BW79" s="49" t="e">
        <f t="shared" si="147"/>
        <v>#DIV/0!</v>
      </c>
      <c r="BX79" s="49" t="e">
        <f t="shared" si="147"/>
        <v>#DIV/0!</v>
      </c>
      <c r="BY79" s="49" t="e">
        <f t="shared" si="147"/>
        <v>#DIV/0!</v>
      </c>
      <c r="BZ79" s="49" t="e">
        <f t="shared" si="147"/>
        <v>#DIV/0!</v>
      </c>
      <c r="CA79" s="49" t="e">
        <f t="shared" si="147"/>
        <v>#DIV/0!</v>
      </c>
      <c r="CB79" s="49" t="e">
        <f t="shared" si="147"/>
        <v>#DIV/0!</v>
      </c>
      <c r="CC79" s="49" t="e">
        <f t="shared" si="147"/>
        <v>#DIV/0!</v>
      </c>
      <c r="CD79" s="49" t="e">
        <f t="shared" si="147"/>
        <v>#DIV/0!</v>
      </c>
      <c r="CE79" s="49" t="e">
        <f t="shared" si="147"/>
        <v>#DIV/0!</v>
      </c>
      <c r="CF79" s="49" t="e">
        <f t="shared" si="147"/>
        <v>#DIV/0!</v>
      </c>
      <c r="CG79" s="49" t="e">
        <f t="shared" si="147"/>
        <v>#DIV/0!</v>
      </c>
      <c r="CH79" s="49" t="e">
        <f t="shared" si="147"/>
        <v>#DIV/0!</v>
      </c>
      <c r="CI79" s="49" t="e">
        <f t="shared" si="147"/>
        <v>#DIV/0!</v>
      </c>
      <c r="CJ79" s="49" t="e">
        <f t="shared" si="147"/>
        <v>#DIV/0!</v>
      </c>
      <c r="CK79" s="49" t="e">
        <f t="shared" si="147"/>
        <v>#DIV/0!</v>
      </c>
      <c r="CL79" s="49" t="e">
        <f t="shared" si="147"/>
        <v>#DIV/0!</v>
      </c>
      <c r="CM79" s="49" t="e">
        <f t="shared" si="147"/>
        <v>#DIV/0!</v>
      </c>
      <c r="CN79" s="49" t="e">
        <f t="shared" si="147"/>
        <v>#DIV/0!</v>
      </c>
      <c r="CO79" s="49" t="e">
        <f t="shared" si="147"/>
        <v>#DIV/0!</v>
      </c>
      <c r="CP79" s="49" t="e">
        <f t="shared" si="147"/>
        <v>#DIV/0!</v>
      </c>
      <c r="CQ79" s="49" t="e">
        <f t="shared" si="147"/>
        <v>#DIV/0!</v>
      </c>
      <c r="CR79" s="49" t="e">
        <f t="shared" si="147"/>
        <v>#DIV/0!</v>
      </c>
      <c r="CS79" s="49" t="e">
        <f t="shared" si="147"/>
        <v>#DIV/0!</v>
      </c>
      <c r="CT79" s="49" t="e">
        <f t="shared" si="147"/>
        <v>#DIV/0!</v>
      </c>
      <c r="CU79" s="49" t="e">
        <f t="shared" ref="CU79:DT79" si="148">CU77/CU36/12</f>
        <v>#DIV/0!</v>
      </c>
      <c r="CV79" s="49" t="e">
        <f t="shared" si="148"/>
        <v>#DIV/0!</v>
      </c>
      <c r="CW79" s="49" t="e">
        <f t="shared" si="148"/>
        <v>#DIV/0!</v>
      </c>
      <c r="CX79" s="49" t="e">
        <f t="shared" si="148"/>
        <v>#DIV/0!</v>
      </c>
      <c r="CY79" s="49" t="e">
        <f t="shared" si="148"/>
        <v>#DIV/0!</v>
      </c>
      <c r="CZ79" s="49" t="e">
        <f t="shared" si="148"/>
        <v>#DIV/0!</v>
      </c>
      <c r="DA79" s="49" t="e">
        <f t="shared" si="148"/>
        <v>#DIV/0!</v>
      </c>
      <c r="DB79" s="49" t="e">
        <f t="shared" si="148"/>
        <v>#DIV/0!</v>
      </c>
      <c r="DC79" s="49" t="e">
        <f t="shared" si="148"/>
        <v>#DIV/0!</v>
      </c>
      <c r="DD79" s="49" t="e">
        <f t="shared" si="148"/>
        <v>#DIV/0!</v>
      </c>
      <c r="DE79" s="49" t="e">
        <f t="shared" si="148"/>
        <v>#DIV/0!</v>
      </c>
      <c r="DF79" s="49" t="e">
        <f t="shared" si="148"/>
        <v>#DIV/0!</v>
      </c>
      <c r="DG79" s="49" t="e">
        <f t="shared" si="148"/>
        <v>#DIV/0!</v>
      </c>
      <c r="DH79" s="49" t="e">
        <f t="shared" si="148"/>
        <v>#DIV/0!</v>
      </c>
      <c r="DI79" s="49" t="e">
        <f t="shared" si="148"/>
        <v>#DIV/0!</v>
      </c>
      <c r="DJ79" s="49" t="e">
        <f t="shared" si="148"/>
        <v>#DIV/0!</v>
      </c>
      <c r="DK79" s="49" t="e">
        <f t="shared" si="148"/>
        <v>#DIV/0!</v>
      </c>
      <c r="DL79" s="49" t="e">
        <f t="shared" si="148"/>
        <v>#DIV/0!</v>
      </c>
      <c r="DM79" s="49" t="e">
        <f t="shared" si="148"/>
        <v>#DIV/0!</v>
      </c>
      <c r="DN79" s="49" t="e">
        <f t="shared" si="148"/>
        <v>#DIV/0!</v>
      </c>
      <c r="DO79" s="49" t="e">
        <f t="shared" si="148"/>
        <v>#DIV/0!</v>
      </c>
      <c r="DP79" s="49" t="e">
        <f t="shared" si="148"/>
        <v>#DIV/0!</v>
      </c>
      <c r="DQ79" s="49" t="e">
        <f t="shared" si="148"/>
        <v>#DIV/0!</v>
      </c>
      <c r="DR79" s="49" t="e">
        <f t="shared" si="148"/>
        <v>#DIV/0!</v>
      </c>
      <c r="DS79" s="49" t="e">
        <f t="shared" si="148"/>
        <v>#DIV/0!</v>
      </c>
      <c r="DT79" s="49" t="e">
        <f t="shared" si="148"/>
        <v>#DIV/0!</v>
      </c>
    </row>
    <row r="80" spans="1:124" x14ac:dyDescent="0.3">
      <c r="A80" s="1" t="s">
        <v>63</v>
      </c>
      <c r="B80" s="50">
        <f>IFERROR((B20+B25-B42)/(B20+B25),0)</f>
        <v>0.65559322033898304</v>
      </c>
      <c r="C80" s="50">
        <f t="shared" ref="C80:BN80" si="149">IFERROR((C20+C25-C42)/(C20+C25),0)</f>
        <v>0</v>
      </c>
      <c r="D80" s="50">
        <f t="shared" si="149"/>
        <v>0</v>
      </c>
      <c r="E80" s="50">
        <f t="shared" si="149"/>
        <v>0</v>
      </c>
      <c r="F80" s="50">
        <f t="shared" si="149"/>
        <v>0</v>
      </c>
      <c r="G80" s="50">
        <f t="shared" si="149"/>
        <v>0</v>
      </c>
      <c r="H80" s="50">
        <f t="shared" si="149"/>
        <v>0</v>
      </c>
      <c r="I80" s="50">
        <f t="shared" si="149"/>
        <v>0</v>
      </c>
      <c r="J80" s="50">
        <f t="shared" si="149"/>
        <v>0</v>
      </c>
      <c r="K80" s="50">
        <f t="shared" si="149"/>
        <v>0</v>
      </c>
      <c r="L80" s="50">
        <f t="shared" si="149"/>
        <v>0</v>
      </c>
      <c r="M80" s="50">
        <f t="shared" si="149"/>
        <v>0</v>
      </c>
      <c r="N80" s="50">
        <f t="shared" si="149"/>
        <v>0</v>
      </c>
      <c r="O80" s="50">
        <f t="shared" si="149"/>
        <v>0</v>
      </c>
      <c r="P80" s="50">
        <f t="shared" si="149"/>
        <v>0</v>
      </c>
      <c r="Q80" s="50">
        <f t="shared" si="149"/>
        <v>0</v>
      </c>
      <c r="R80" s="50">
        <f t="shared" si="149"/>
        <v>0</v>
      </c>
      <c r="S80" s="50">
        <f t="shared" si="149"/>
        <v>0</v>
      </c>
      <c r="T80" s="50">
        <f t="shared" si="149"/>
        <v>0</v>
      </c>
      <c r="U80" s="50">
        <f t="shared" si="149"/>
        <v>0</v>
      </c>
      <c r="V80" s="50">
        <f t="shared" si="149"/>
        <v>0</v>
      </c>
      <c r="W80" s="50">
        <f t="shared" si="149"/>
        <v>0</v>
      </c>
      <c r="X80" s="50">
        <f t="shared" si="149"/>
        <v>0</v>
      </c>
      <c r="Y80" s="50">
        <f t="shared" si="149"/>
        <v>0</v>
      </c>
      <c r="Z80" s="50">
        <f t="shared" si="149"/>
        <v>0</v>
      </c>
      <c r="AA80" s="50">
        <f t="shared" si="149"/>
        <v>0</v>
      </c>
      <c r="AB80" s="50">
        <f t="shared" si="149"/>
        <v>0</v>
      </c>
      <c r="AC80" s="50">
        <f t="shared" si="149"/>
        <v>0</v>
      </c>
      <c r="AD80" s="50">
        <f t="shared" si="149"/>
        <v>0</v>
      </c>
      <c r="AE80" s="50">
        <f t="shared" si="149"/>
        <v>0</v>
      </c>
      <c r="AF80" s="50">
        <f t="shared" si="149"/>
        <v>0</v>
      </c>
      <c r="AG80" s="50">
        <f t="shared" si="149"/>
        <v>0</v>
      </c>
      <c r="AH80" s="50">
        <f t="shared" si="149"/>
        <v>0</v>
      </c>
      <c r="AI80" s="50">
        <f t="shared" si="149"/>
        <v>0</v>
      </c>
      <c r="AJ80" s="50">
        <f t="shared" si="149"/>
        <v>0</v>
      </c>
      <c r="AK80" s="50">
        <f t="shared" si="149"/>
        <v>0</v>
      </c>
      <c r="AL80" s="50">
        <f t="shared" si="149"/>
        <v>0</v>
      </c>
      <c r="AM80" s="50">
        <f t="shared" si="149"/>
        <v>0</v>
      </c>
      <c r="AN80" s="50">
        <f t="shared" si="149"/>
        <v>0</v>
      </c>
      <c r="AO80" s="50">
        <f t="shared" si="149"/>
        <v>0</v>
      </c>
      <c r="AP80" s="50">
        <f t="shared" si="149"/>
        <v>0</v>
      </c>
      <c r="AQ80" s="50">
        <f t="shared" si="149"/>
        <v>0</v>
      </c>
      <c r="AR80" s="50">
        <f t="shared" si="149"/>
        <v>0</v>
      </c>
      <c r="AS80" s="50">
        <f t="shared" si="149"/>
        <v>0</v>
      </c>
      <c r="AT80" s="50">
        <f t="shared" si="149"/>
        <v>0</v>
      </c>
      <c r="AU80" s="50">
        <f t="shared" si="149"/>
        <v>0</v>
      </c>
      <c r="AV80" s="50">
        <f t="shared" si="149"/>
        <v>0</v>
      </c>
      <c r="AW80" s="50">
        <f t="shared" si="149"/>
        <v>0</v>
      </c>
      <c r="AX80" s="50">
        <f t="shared" si="149"/>
        <v>0</v>
      </c>
      <c r="AY80" s="50">
        <f t="shared" si="149"/>
        <v>0</v>
      </c>
      <c r="AZ80" s="50">
        <f t="shared" si="149"/>
        <v>0</v>
      </c>
      <c r="BA80" s="50">
        <f t="shared" si="149"/>
        <v>0</v>
      </c>
      <c r="BB80" s="50">
        <f t="shared" si="149"/>
        <v>0</v>
      </c>
      <c r="BC80" s="50">
        <f t="shared" si="149"/>
        <v>0</v>
      </c>
      <c r="BD80" s="50">
        <f t="shared" si="149"/>
        <v>0</v>
      </c>
      <c r="BE80" s="50">
        <f t="shared" si="149"/>
        <v>0</v>
      </c>
      <c r="BF80" s="50">
        <f t="shared" si="149"/>
        <v>0</v>
      </c>
      <c r="BG80" s="50">
        <f t="shared" si="149"/>
        <v>0</v>
      </c>
      <c r="BH80" s="50">
        <f t="shared" si="149"/>
        <v>0</v>
      </c>
      <c r="BI80" s="50">
        <f t="shared" si="149"/>
        <v>0</v>
      </c>
      <c r="BJ80" s="50">
        <f t="shared" si="149"/>
        <v>0</v>
      </c>
      <c r="BK80" s="50">
        <f t="shared" si="149"/>
        <v>0</v>
      </c>
      <c r="BL80" s="50">
        <f t="shared" si="149"/>
        <v>0</v>
      </c>
      <c r="BM80" s="50">
        <f t="shared" si="149"/>
        <v>0</v>
      </c>
      <c r="BN80" s="50">
        <f t="shared" si="149"/>
        <v>0</v>
      </c>
      <c r="BO80" s="50">
        <f t="shared" ref="BO80:DT80" si="150">IFERROR((BO20+BO25-BO42)/(BO20+BO25),0)</f>
        <v>0</v>
      </c>
      <c r="BP80" s="50">
        <f t="shared" si="150"/>
        <v>0</v>
      </c>
      <c r="BQ80" s="50">
        <f t="shared" si="150"/>
        <v>0</v>
      </c>
      <c r="BR80" s="50">
        <f t="shared" si="150"/>
        <v>0</v>
      </c>
      <c r="BS80" s="50">
        <f t="shared" si="150"/>
        <v>0</v>
      </c>
      <c r="BT80" s="50">
        <f t="shared" si="150"/>
        <v>0</v>
      </c>
      <c r="BU80" s="50">
        <f t="shared" si="150"/>
        <v>0</v>
      </c>
      <c r="BV80" s="50">
        <f t="shared" si="150"/>
        <v>0</v>
      </c>
      <c r="BW80" s="50">
        <f t="shared" si="150"/>
        <v>0</v>
      </c>
      <c r="BX80" s="50">
        <f t="shared" si="150"/>
        <v>0</v>
      </c>
      <c r="BY80" s="50">
        <f t="shared" si="150"/>
        <v>0</v>
      </c>
      <c r="BZ80" s="50">
        <f t="shared" si="150"/>
        <v>0</v>
      </c>
      <c r="CA80" s="50">
        <f t="shared" si="150"/>
        <v>0</v>
      </c>
      <c r="CB80" s="50">
        <f t="shared" si="150"/>
        <v>0</v>
      </c>
      <c r="CC80" s="50">
        <f t="shared" si="150"/>
        <v>0</v>
      </c>
      <c r="CD80" s="50">
        <f t="shared" si="150"/>
        <v>0</v>
      </c>
      <c r="CE80" s="50">
        <f t="shared" si="150"/>
        <v>0</v>
      </c>
      <c r="CF80" s="50">
        <f t="shared" si="150"/>
        <v>0</v>
      </c>
      <c r="CG80" s="50">
        <f t="shared" si="150"/>
        <v>0</v>
      </c>
      <c r="CH80" s="50">
        <f t="shared" si="150"/>
        <v>0</v>
      </c>
      <c r="CI80" s="50">
        <f t="shared" si="150"/>
        <v>0</v>
      </c>
      <c r="CJ80" s="50">
        <f t="shared" si="150"/>
        <v>0</v>
      </c>
      <c r="CK80" s="50">
        <f t="shared" si="150"/>
        <v>0</v>
      </c>
      <c r="CL80" s="50">
        <f t="shared" si="150"/>
        <v>0</v>
      </c>
      <c r="CM80" s="50">
        <f t="shared" si="150"/>
        <v>0</v>
      </c>
      <c r="CN80" s="50">
        <f t="shared" si="150"/>
        <v>0</v>
      </c>
      <c r="CO80" s="50">
        <f t="shared" si="150"/>
        <v>0</v>
      </c>
      <c r="CP80" s="50">
        <f t="shared" si="150"/>
        <v>0</v>
      </c>
      <c r="CQ80" s="50">
        <f t="shared" si="150"/>
        <v>0</v>
      </c>
      <c r="CR80" s="50">
        <f t="shared" si="150"/>
        <v>0</v>
      </c>
      <c r="CS80" s="50">
        <f t="shared" si="150"/>
        <v>0</v>
      </c>
      <c r="CT80" s="50">
        <f t="shared" si="150"/>
        <v>0</v>
      </c>
      <c r="CU80" s="50">
        <f t="shared" si="150"/>
        <v>0</v>
      </c>
      <c r="CV80" s="50">
        <f t="shared" si="150"/>
        <v>0</v>
      </c>
      <c r="CW80" s="50">
        <f t="shared" si="150"/>
        <v>0</v>
      </c>
      <c r="CX80" s="50">
        <f t="shared" si="150"/>
        <v>0</v>
      </c>
      <c r="CY80" s="50">
        <f t="shared" si="150"/>
        <v>0</v>
      </c>
      <c r="CZ80" s="50">
        <f t="shared" si="150"/>
        <v>0</v>
      </c>
      <c r="DA80" s="50">
        <f t="shared" si="150"/>
        <v>0</v>
      </c>
      <c r="DB80" s="50">
        <f t="shared" si="150"/>
        <v>0</v>
      </c>
      <c r="DC80" s="50">
        <f t="shared" si="150"/>
        <v>0</v>
      </c>
      <c r="DD80" s="50">
        <f t="shared" si="150"/>
        <v>0</v>
      </c>
      <c r="DE80" s="50">
        <f t="shared" si="150"/>
        <v>0</v>
      </c>
      <c r="DF80" s="50">
        <f t="shared" si="150"/>
        <v>0</v>
      </c>
      <c r="DG80" s="50">
        <f t="shared" si="150"/>
        <v>0</v>
      </c>
      <c r="DH80" s="50">
        <f t="shared" si="150"/>
        <v>0</v>
      </c>
      <c r="DI80" s="50">
        <f t="shared" si="150"/>
        <v>0</v>
      </c>
      <c r="DJ80" s="50">
        <f t="shared" si="150"/>
        <v>0</v>
      </c>
      <c r="DK80" s="50">
        <f t="shared" si="150"/>
        <v>0</v>
      </c>
      <c r="DL80" s="50">
        <f t="shared" si="150"/>
        <v>0</v>
      </c>
      <c r="DM80" s="50">
        <f t="shared" si="150"/>
        <v>0</v>
      </c>
      <c r="DN80" s="50">
        <f t="shared" si="150"/>
        <v>0</v>
      </c>
      <c r="DO80" s="50">
        <f t="shared" si="150"/>
        <v>0</v>
      </c>
      <c r="DP80" s="50">
        <f t="shared" si="150"/>
        <v>0</v>
      </c>
      <c r="DQ80" s="50">
        <f t="shared" si="150"/>
        <v>0</v>
      </c>
      <c r="DR80" s="50">
        <f t="shared" si="150"/>
        <v>0</v>
      </c>
      <c r="DS80" s="50">
        <f t="shared" si="150"/>
        <v>0</v>
      </c>
      <c r="DT80" s="50">
        <f t="shared" si="150"/>
        <v>0</v>
      </c>
    </row>
    <row r="82" spans="1:124" s="47" customFormat="1" ht="15.75" thickBot="1" x14ac:dyDescent="0.35">
      <c r="A82" s="47" t="s">
        <v>83</v>
      </c>
    </row>
    <row r="83" spans="1:124" x14ac:dyDescent="0.3">
      <c r="A83" s="1" t="s">
        <v>64</v>
      </c>
      <c r="B83" s="51">
        <f>(B45)/B78</f>
        <v>0.99719999999999998</v>
      </c>
    </row>
    <row r="84" spans="1:124" x14ac:dyDescent="0.3">
      <c r="A84" s="1" t="s">
        <v>72</v>
      </c>
      <c r="B84" s="51">
        <f>(B52)/B78</f>
        <v>1.4E-3</v>
      </c>
    </row>
    <row r="85" spans="1:124" x14ac:dyDescent="0.3">
      <c r="A85" s="1" t="s">
        <v>53</v>
      </c>
      <c r="B85" s="51">
        <f>(B59)/B78</f>
        <v>1.4E-3</v>
      </c>
    </row>
    <row r="86" spans="1:124" x14ac:dyDescent="0.3">
      <c r="B86" s="52">
        <f>SUM(B83:B85)</f>
        <v>0.99999999999999989</v>
      </c>
      <c r="C86" s="52">
        <f t="shared" ref="C86:BN86" si="151">SUM(C83:C85)</f>
        <v>0</v>
      </c>
      <c r="D86" s="52">
        <f t="shared" si="151"/>
        <v>0</v>
      </c>
      <c r="E86" s="52">
        <f t="shared" si="151"/>
        <v>0</v>
      </c>
      <c r="F86" s="52">
        <f t="shared" si="151"/>
        <v>0</v>
      </c>
      <c r="G86" s="52">
        <f t="shared" si="151"/>
        <v>0</v>
      </c>
      <c r="H86" s="52">
        <f t="shared" si="151"/>
        <v>0</v>
      </c>
      <c r="I86" s="52">
        <f t="shared" si="151"/>
        <v>0</v>
      </c>
      <c r="J86" s="52">
        <f t="shared" si="151"/>
        <v>0</v>
      </c>
      <c r="K86" s="52">
        <f t="shared" si="151"/>
        <v>0</v>
      </c>
      <c r="L86" s="52">
        <f t="shared" si="151"/>
        <v>0</v>
      </c>
      <c r="M86" s="52">
        <f t="shared" si="151"/>
        <v>0</v>
      </c>
      <c r="N86" s="52">
        <f t="shared" si="151"/>
        <v>0</v>
      </c>
      <c r="O86" s="52">
        <f t="shared" si="151"/>
        <v>0</v>
      </c>
      <c r="P86" s="52">
        <f t="shared" si="151"/>
        <v>0</v>
      </c>
      <c r="Q86" s="52">
        <f t="shared" si="151"/>
        <v>0</v>
      </c>
      <c r="R86" s="52">
        <f t="shared" si="151"/>
        <v>0</v>
      </c>
      <c r="S86" s="52">
        <f t="shared" si="151"/>
        <v>0</v>
      </c>
      <c r="T86" s="52">
        <f t="shared" si="151"/>
        <v>0</v>
      </c>
      <c r="U86" s="52">
        <f t="shared" si="151"/>
        <v>0</v>
      </c>
      <c r="V86" s="52">
        <f t="shared" si="151"/>
        <v>0</v>
      </c>
      <c r="W86" s="52">
        <f t="shared" si="151"/>
        <v>0</v>
      </c>
      <c r="X86" s="52">
        <f t="shared" si="151"/>
        <v>0</v>
      </c>
      <c r="Y86" s="52">
        <f t="shared" si="151"/>
        <v>0</v>
      </c>
      <c r="Z86" s="52">
        <f t="shared" si="151"/>
        <v>0</v>
      </c>
      <c r="AA86" s="52">
        <f t="shared" si="151"/>
        <v>0</v>
      </c>
      <c r="AB86" s="52">
        <f t="shared" si="151"/>
        <v>0</v>
      </c>
      <c r="AC86" s="52">
        <f t="shared" si="151"/>
        <v>0</v>
      </c>
      <c r="AD86" s="52">
        <f t="shared" si="151"/>
        <v>0</v>
      </c>
      <c r="AE86" s="52">
        <f t="shared" si="151"/>
        <v>0</v>
      </c>
      <c r="AF86" s="52">
        <f t="shared" si="151"/>
        <v>0</v>
      </c>
      <c r="AG86" s="52">
        <f t="shared" si="151"/>
        <v>0</v>
      </c>
      <c r="AH86" s="52">
        <f t="shared" si="151"/>
        <v>0</v>
      </c>
      <c r="AI86" s="52">
        <f t="shared" si="151"/>
        <v>0</v>
      </c>
      <c r="AJ86" s="52">
        <f t="shared" si="151"/>
        <v>0</v>
      </c>
      <c r="AK86" s="52">
        <f t="shared" si="151"/>
        <v>0</v>
      </c>
      <c r="AL86" s="52">
        <f t="shared" si="151"/>
        <v>0</v>
      </c>
      <c r="AM86" s="52">
        <f t="shared" si="151"/>
        <v>0</v>
      </c>
      <c r="AN86" s="52">
        <f t="shared" si="151"/>
        <v>0</v>
      </c>
      <c r="AO86" s="52">
        <f t="shared" si="151"/>
        <v>0</v>
      </c>
      <c r="AP86" s="52">
        <f t="shared" si="151"/>
        <v>0</v>
      </c>
      <c r="AQ86" s="52">
        <f t="shared" si="151"/>
        <v>0</v>
      </c>
      <c r="AR86" s="52">
        <f t="shared" si="151"/>
        <v>0</v>
      </c>
      <c r="AS86" s="52">
        <f t="shared" si="151"/>
        <v>0</v>
      </c>
      <c r="AT86" s="52">
        <f t="shared" si="151"/>
        <v>0</v>
      </c>
      <c r="AU86" s="52">
        <f t="shared" si="151"/>
        <v>0</v>
      </c>
      <c r="AV86" s="52">
        <f t="shared" si="151"/>
        <v>0</v>
      </c>
      <c r="AW86" s="52">
        <f t="shared" si="151"/>
        <v>0</v>
      </c>
      <c r="AX86" s="52">
        <f t="shared" si="151"/>
        <v>0</v>
      </c>
      <c r="AY86" s="52">
        <f t="shared" si="151"/>
        <v>0</v>
      </c>
      <c r="AZ86" s="52">
        <f t="shared" si="151"/>
        <v>0</v>
      </c>
      <c r="BA86" s="52">
        <f t="shared" si="151"/>
        <v>0</v>
      </c>
      <c r="BB86" s="52">
        <f t="shared" si="151"/>
        <v>0</v>
      </c>
      <c r="BC86" s="52">
        <f t="shared" si="151"/>
        <v>0</v>
      </c>
      <c r="BD86" s="52">
        <f t="shared" si="151"/>
        <v>0</v>
      </c>
      <c r="BE86" s="52">
        <f t="shared" si="151"/>
        <v>0</v>
      </c>
      <c r="BF86" s="52">
        <f t="shared" si="151"/>
        <v>0</v>
      </c>
      <c r="BG86" s="52">
        <f t="shared" si="151"/>
        <v>0</v>
      </c>
      <c r="BH86" s="52">
        <f t="shared" si="151"/>
        <v>0</v>
      </c>
      <c r="BI86" s="52">
        <f t="shared" si="151"/>
        <v>0</v>
      </c>
      <c r="BJ86" s="52">
        <f t="shared" si="151"/>
        <v>0</v>
      </c>
      <c r="BK86" s="52">
        <f t="shared" si="151"/>
        <v>0</v>
      </c>
      <c r="BL86" s="52">
        <f t="shared" si="151"/>
        <v>0</v>
      </c>
      <c r="BM86" s="52">
        <f t="shared" si="151"/>
        <v>0</v>
      </c>
      <c r="BN86" s="52">
        <f t="shared" si="151"/>
        <v>0</v>
      </c>
      <c r="BO86" s="52">
        <f t="shared" ref="BO86:DT86" si="152">SUM(BO83:BO85)</f>
        <v>0</v>
      </c>
      <c r="BP86" s="52">
        <f t="shared" si="152"/>
        <v>0</v>
      </c>
      <c r="BQ86" s="52">
        <f t="shared" si="152"/>
        <v>0</v>
      </c>
      <c r="BR86" s="52">
        <f t="shared" si="152"/>
        <v>0</v>
      </c>
      <c r="BS86" s="52">
        <f t="shared" si="152"/>
        <v>0</v>
      </c>
      <c r="BT86" s="52">
        <f t="shared" si="152"/>
        <v>0</v>
      </c>
      <c r="BU86" s="52">
        <f t="shared" si="152"/>
        <v>0</v>
      </c>
      <c r="BV86" s="52">
        <f t="shared" si="152"/>
        <v>0</v>
      </c>
      <c r="BW86" s="52">
        <f t="shared" si="152"/>
        <v>0</v>
      </c>
      <c r="BX86" s="52">
        <f t="shared" si="152"/>
        <v>0</v>
      </c>
      <c r="BY86" s="52">
        <f t="shared" si="152"/>
        <v>0</v>
      </c>
      <c r="BZ86" s="52">
        <f t="shared" si="152"/>
        <v>0</v>
      </c>
      <c r="CA86" s="52">
        <f t="shared" si="152"/>
        <v>0</v>
      </c>
      <c r="CB86" s="52">
        <f t="shared" si="152"/>
        <v>0</v>
      </c>
      <c r="CC86" s="52">
        <f t="shared" si="152"/>
        <v>0</v>
      </c>
      <c r="CD86" s="52">
        <f t="shared" si="152"/>
        <v>0</v>
      </c>
      <c r="CE86" s="52">
        <f t="shared" si="152"/>
        <v>0</v>
      </c>
      <c r="CF86" s="52">
        <f t="shared" si="152"/>
        <v>0</v>
      </c>
      <c r="CG86" s="52">
        <f t="shared" si="152"/>
        <v>0</v>
      </c>
      <c r="CH86" s="52">
        <f t="shared" si="152"/>
        <v>0</v>
      </c>
      <c r="CI86" s="52">
        <f t="shared" si="152"/>
        <v>0</v>
      </c>
      <c r="CJ86" s="52">
        <f t="shared" si="152"/>
        <v>0</v>
      </c>
      <c r="CK86" s="52">
        <f t="shared" si="152"/>
        <v>0</v>
      </c>
      <c r="CL86" s="52">
        <f t="shared" si="152"/>
        <v>0</v>
      </c>
      <c r="CM86" s="52">
        <f t="shared" si="152"/>
        <v>0</v>
      </c>
      <c r="CN86" s="52">
        <f t="shared" si="152"/>
        <v>0</v>
      </c>
      <c r="CO86" s="52">
        <f t="shared" si="152"/>
        <v>0</v>
      </c>
      <c r="CP86" s="52">
        <f t="shared" si="152"/>
        <v>0</v>
      </c>
      <c r="CQ86" s="52">
        <f t="shared" si="152"/>
        <v>0</v>
      </c>
      <c r="CR86" s="52">
        <f t="shared" si="152"/>
        <v>0</v>
      </c>
      <c r="CS86" s="52">
        <f t="shared" si="152"/>
        <v>0</v>
      </c>
      <c r="CT86" s="52">
        <f t="shared" si="152"/>
        <v>0</v>
      </c>
      <c r="CU86" s="52">
        <f t="shared" si="152"/>
        <v>0</v>
      </c>
      <c r="CV86" s="52">
        <f t="shared" si="152"/>
        <v>0</v>
      </c>
      <c r="CW86" s="52">
        <f t="shared" si="152"/>
        <v>0</v>
      </c>
      <c r="CX86" s="52">
        <f t="shared" si="152"/>
        <v>0</v>
      </c>
      <c r="CY86" s="52">
        <f t="shared" si="152"/>
        <v>0</v>
      </c>
      <c r="CZ86" s="52">
        <f t="shared" si="152"/>
        <v>0</v>
      </c>
      <c r="DA86" s="52">
        <f t="shared" si="152"/>
        <v>0</v>
      </c>
      <c r="DB86" s="52">
        <f t="shared" si="152"/>
        <v>0</v>
      </c>
      <c r="DC86" s="52">
        <f t="shared" si="152"/>
        <v>0</v>
      </c>
      <c r="DD86" s="52">
        <f t="shared" si="152"/>
        <v>0</v>
      </c>
      <c r="DE86" s="52">
        <f t="shared" si="152"/>
        <v>0</v>
      </c>
      <c r="DF86" s="52">
        <f t="shared" si="152"/>
        <v>0</v>
      </c>
      <c r="DG86" s="52">
        <f t="shared" si="152"/>
        <v>0</v>
      </c>
      <c r="DH86" s="52">
        <f t="shared" si="152"/>
        <v>0</v>
      </c>
      <c r="DI86" s="52">
        <f t="shared" si="152"/>
        <v>0</v>
      </c>
      <c r="DJ86" s="52">
        <f t="shared" si="152"/>
        <v>0</v>
      </c>
      <c r="DK86" s="52">
        <f t="shared" si="152"/>
        <v>0</v>
      </c>
      <c r="DL86" s="52">
        <f t="shared" si="152"/>
        <v>0</v>
      </c>
      <c r="DM86" s="52">
        <f t="shared" si="152"/>
        <v>0</v>
      </c>
      <c r="DN86" s="52">
        <f t="shared" si="152"/>
        <v>0</v>
      </c>
      <c r="DO86" s="52">
        <f t="shared" si="152"/>
        <v>0</v>
      </c>
      <c r="DP86" s="52">
        <f t="shared" si="152"/>
        <v>0</v>
      </c>
      <c r="DQ86" s="52">
        <f t="shared" si="152"/>
        <v>0</v>
      </c>
      <c r="DR86" s="52">
        <f t="shared" si="152"/>
        <v>0</v>
      </c>
      <c r="DS86" s="52">
        <f t="shared" si="152"/>
        <v>0</v>
      </c>
      <c r="DT86" s="52">
        <f t="shared" si="152"/>
        <v>0</v>
      </c>
    </row>
    <row r="89" spans="1:124" x14ac:dyDescent="0.3">
      <c r="A89" s="1" t="s">
        <v>65</v>
      </c>
      <c r="B89" s="5">
        <f>B4</f>
        <v>42120</v>
      </c>
      <c r="C89" s="5">
        <f t="shared" ref="C89:W89" si="153">C4</f>
        <v>42125</v>
      </c>
      <c r="D89" s="5">
        <f t="shared" si="153"/>
        <v>42156</v>
      </c>
      <c r="E89" s="5">
        <f t="shared" si="153"/>
        <v>42186</v>
      </c>
      <c r="F89" s="5">
        <f t="shared" si="153"/>
        <v>42217</v>
      </c>
      <c r="G89" s="5">
        <f t="shared" si="153"/>
        <v>42248</v>
      </c>
      <c r="H89" s="5">
        <f t="shared" si="153"/>
        <v>42278</v>
      </c>
      <c r="I89" s="5">
        <f t="shared" si="153"/>
        <v>42309</v>
      </c>
      <c r="J89" s="5">
        <f t="shared" si="153"/>
        <v>42339</v>
      </c>
      <c r="K89" s="5">
        <f t="shared" si="153"/>
        <v>42370</v>
      </c>
      <c r="L89" s="5">
        <f t="shared" si="153"/>
        <v>42401</v>
      </c>
      <c r="M89" s="5">
        <f t="shared" si="153"/>
        <v>42430</v>
      </c>
      <c r="N89" s="5">
        <f t="shared" si="153"/>
        <v>42461</v>
      </c>
      <c r="O89" s="5">
        <f t="shared" si="153"/>
        <v>42491</v>
      </c>
      <c r="P89" s="5">
        <f t="shared" si="153"/>
        <v>42522</v>
      </c>
      <c r="Q89" s="5">
        <f t="shared" si="153"/>
        <v>42552</v>
      </c>
      <c r="R89" s="5">
        <f t="shared" si="153"/>
        <v>42583</v>
      </c>
      <c r="S89" s="5">
        <f t="shared" si="153"/>
        <v>42614</v>
      </c>
      <c r="T89" s="5">
        <f t="shared" si="153"/>
        <v>42644</v>
      </c>
      <c r="U89" s="5">
        <f t="shared" si="153"/>
        <v>42675</v>
      </c>
      <c r="V89" s="5">
        <f t="shared" si="153"/>
        <v>42705</v>
      </c>
      <c r="W89" s="5">
        <f t="shared" si="153"/>
        <v>42736</v>
      </c>
      <c r="X89" s="5">
        <f t="shared" ref="X89:BM89" si="154">X4</f>
        <v>42767</v>
      </c>
      <c r="Y89" s="5">
        <f t="shared" si="154"/>
        <v>42795</v>
      </c>
      <c r="Z89" s="5">
        <f t="shared" si="154"/>
        <v>42826</v>
      </c>
      <c r="AA89" s="5">
        <f t="shared" si="154"/>
        <v>42856</v>
      </c>
      <c r="AB89" s="5">
        <f t="shared" si="154"/>
        <v>42887</v>
      </c>
      <c r="AC89" s="5">
        <f t="shared" si="154"/>
        <v>42917</v>
      </c>
      <c r="AD89" s="5">
        <f t="shared" si="154"/>
        <v>42948</v>
      </c>
      <c r="AE89" s="5">
        <f t="shared" si="154"/>
        <v>42979</v>
      </c>
      <c r="AF89" s="5">
        <f t="shared" si="154"/>
        <v>43009</v>
      </c>
      <c r="AG89" s="5">
        <f t="shared" si="154"/>
        <v>43040</v>
      </c>
      <c r="AH89" s="5">
        <f t="shared" si="154"/>
        <v>43070</v>
      </c>
      <c r="AI89" s="5">
        <f t="shared" si="154"/>
        <v>43101</v>
      </c>
      <c r="AJ89" s="5">
        <f t="shared" si="154"/>
        <v>43132</v>
      </c>
      <c r="AK89" s="5">
        <f t="shared" si="154"/>
        <v>43160</v>
      </c>
      <c r="AL89" s="5">
        <f t="shared" si="154"/>
        <v>43191</v>
      </c>
      <c r="AM89" s="5">
        <f t="shared" si="154"/>
        <v>43221</v>
      </c>
      <c r="AN89" s="5">
        <f t="shared" si="154"/>
        <v>43252</v>
      </c>
      <c r="AO89" s="5">
        <f t="shared" si="154"/>
        <v>43282</v>
      </c>
      <c r="AP89" s="5">
        <f t="shared" si="154"/>
        <v>43313</v>
      </c>
      <c r="AQ89" s="5">
        <f t="shared" si="154"/>
        <v>43344</v>
      </c>
      <c r="AR89" s="5">
        <f t="shared" si="154"/>
        <v>43374</v>
      </c>
      <c r="AS89" s="5">
        <f t="shared" si="154"/>
        <v>43405</v>
      </c>
      <c r="AT89" s="5">
        <f t="shared" si="154"/>
        <v>43435</v>
      </c>
      <c r="AU89" s="5">
        <f t="shared" si="154"/>
        <v>43466</v>
      </c>
      <c r="AV89" s="5">
        <f t="shared" si="154"/>
        <v>43497</v>
      </c>
      <c r="AW89" s="5">
        <f t="shared" si="154"/>
        <v>43525</v>
      </c>
      <c r="AX89" s="5">
        <f t="shared" si="154"/>
        <v>43556</v>
      </c>
      <c r="AY89" s="5">
        <f t="shared" si="154"/>
        <v>43586</v>
      </c>
      <c r="AZ89" s="5">
        <f t="shared" si="154"/>
        <v>43617</v>
      </c>
      <c r="BA89" s="5">
        <f t="shared" si="154"/>
        <v>43647</v>
      </c>
      <c r="BB89" s="5">
        <f t="shared" si="154"/>
        <v>43678</v>
      </c>
      <c r="BC89" s="5">
        <f t="shared" si="154"/>
        <v>43709</v>
      </c>
      <c r="BD89" s="5">
        <f t="shared" si="154"/>
        <v>43739</v>
      </c>
      <c r="BE89" s="5">
        <f t="shared" si="154"/>
        <v>43770</v>
      </c>
      <c r="BF89" s="5">
        <f t="shared" si="154"/>
        <v>43800</v>
      </c>
      <c r="BG89" s="5">
        <f t="shared" si="154"/>
        <v>43831</v>
      </c>
      <c r="BH89" s="5">
        <f t="shared" si="154"/>
        <v>43862</v>
      </c>
      <c r="BI89" s="5">
        <f t="shared" si="154"/>
        <v>43891</v>
      </c>
      <c r="BJ89" s="5">
        <f t="shared" si="154"/>
        <v>43922</v>
      </c>
      <c r="BK89" s="5">
        <f t="shared" si="154"/>
        <v>43952</v>
      </c>
      <c r="BL89" s="5">
        <f t="shared" si="154"/>
        <v>43983</v>
      </c>
      <c r="BM89" s="5">
        <f t="shared" si="154"/>
        <v>44013</v>
      </c>
      <c r="BN89" s="5">
        <f t="shared" ref="BN89:DT89" si="155">BN4</f>
        <v>44044</v>
      </c>
      <c r="BO89" s="5">
        <f t="shared" si="155"/>
        <v>44075</v>
      </c>
      <c r="BP89" s="5">
        <f t="shared" si="155"/>
        <v>44105</v>
      </c>
      <c r="BQ89" s="5">
        <f t="shared" si="155"/>
        <v>44136</v>
      </c>
      <c r="BR89" s="5">
        <f t="shared" si="155"/>
        <v>44166</v>
      </c>
      <c r="BS89" s="5">
        <f t="shared" si="155"/>
        <v>44197</v>
      </c>
      <c r="BT89" s="5">
        <f t="shared" si="155"/>
        <v>44228</v>
      </c>
      <c r="BU89" s="5">
        <f t="shared" si="155"/>
        <v>44256</v>
      </c>
      <c r="BV89" s="5">
        <f t="shared" si="155"/>
        <v>44287</v>
      </c>
      <c r="BW89" s="5">
        <f t="shared" si="155"/>
        <v>44317</v>
      </c>
      <c r="BX89" s="5">
        <f t="shared" si="155"/>
        <v>44348</v>
      </c>
      <c r="BY89" s="5">
        <f t="shared" si="155"/>
        <v>44378</v>
      </c>
      <c r="BZ89" s="5">
        <f t="shared" si="155"/>
        <v>44409</v>
      </c>
      <c r="CA89" s="5">
        <f t="shared" si="155"/>
        <v>44440</v>
      </c>
      <c r="CB89" s="5">
        <f t="shared" si="155"/>
        <v>44470</v>
      </c>
      <c r="CC89" s="5">
        <f t="shared" si="155"/>
        <v>44501</v>
      </c>
      <c r="CD89" s="5">
        <f t="shared" si="155"/>
        <v>44531</v>
      </c>
      <c r="CE89" s="5">
        <f t="shared" si="155"/>
        <v>44562</v>
      </c>
      <c r="CF89" s="5">
        <f t="shared" si="155"/>
        <v>44593</v>
      </c>
      <c r="CG89" s="5">
        <f t="shared" si="155"/>
        <v>44621</v>
      </c>
      <c r="CH89" s="5">
        <f t="shared" si="155"/>
        <v>44652</v>
      </c>
      <c r="CI89" s="5">
        <f t="shared" si="155"/>
        <v>44682</v>
      </c>
      <c r="CJ89" s="5">
        <f t="shared" si="155"/>
        <v>44713</v>
      </c>
      <c r="CK89" s="5">
        <f t="shared" si="155"/>
        <v>44743</v>
      </c>
      <c r="CL89" s="5">
        <f t="shared" si="155"/>
        <v>44774</v>
      </c>
      <c r="CM89" s="5">
        <f t="shared" si="155"/>
        <v>44805</v>
      </c>
      <c r="CN89" s="5">
        <f t="shared" si="155"/>
        <v>44835</v>
      </c>
      <c r="CO89" s="5">
        <f t="shared" si="155"/>
        <v>44866</v>
      </c>
      <c r="CP89" s="5">
        <f t="shared" si="155"/>
        <v>44896</v>
      </c>
      <c r="CQ89" s="5">
        <f t="shared" si="155"/>
        <v>44927</v>
      </c>
      <c r="CR89" s="5">
        <f t="shared" si="155"/>
        <v>44958</v>
      </c>
      <c r="CS89" s="5">
        <f t="shared" si="155"/>
        <v>44986</v>
      </c>
      <c r="CT89" s="5">
        <f t="shared" si="155"/>
        <v>45017</v>
      </c>
      <c r="CU89" s="5">
        <f t="shared" si="155"/>
        <v>45047</v>
      </c>
      <c r="CV89" s="5">
        <f t="shared" si="155"/>
        <v>45078</v>
      </c>
      <c r="CW89" s="5">
        <f t="shared" si="155"/>
        <v>45108</v>
      </c>
      <c r="CX89" s="5">
        <f t="shared" si="155"/>
        <v>45139</v>
      </c>
      <c r="CY89" s="5">
        <f t="shared" si="155"/>
        <v>45170</v>
      </c>
      <c r="CZ89" s="5">
        <f t="shared" si="155"/>
        <v>45200</v>
      </c>
      <c r="DA89" s="5">
        <f t="shared" si="155"/>
        <v>45231</v>
      </c>
      <c r="DB89" s="5">
        <f t="shared" si="155"/>
        <v>45261</v>
      </c>
      <c r="DC89" s="5">
        <f t="shared" si="155"/>
        <v>45292</v>
      </c>
      <c r="DD89" s="5">
        <f t="shared" si="155"/>
        <v>45323</v>
      </c>
      <c r="DE89" s="5">
        <f t="shared" si="155"/>
        <v>45352</v>
      </c>
      <c r="DF89" s="5">
        <f t="shared" si="155"/>
        <v>45383</v>
      </c>
      <c r="DG89" s="5">
        <f t="shared" si="155"/>
        <v>45413</v>
      </c>
      <c r="DH89" s="5">
        <f t="shared" si="155"/>
        <v>45444</v>
      </c>
      <c r="DI89" s="5">
        <f t="shared" si="155"/>
        <v>45474</v>
      </c>
      <c r="DJ89" s="5">
        <f t="shared" si="155"/>
        <v>45505</v>
      </c>
      <c r="DK89" s="5">
        <f t="shared" si="155"/>
        <v>45536</v>
      </c>
      <c r="DL89" s="5">
        <f t="shared" si="155"/>
        <v>45566</v>
      </c>
      <c r="DM89" s="5">
        <f t="shared" si="155"/>
        <v>45597</v>
      </c>
      <c r="DN89" s="5">
        <f t="shared" si="155"/>
        <v>45627</v>
      </c>
      <c r="DO89" s="5">
        <f t="shared" si="155"/>
        <v>45658</v>
      </c>
      <c r="DP89" s="5">
        <f t="shared" si="155"/>
        <v>45689</v>
      </c>
      <c r="DQ89" s="5">
        <f t="shared" si="155"/>
        <v>45717</v>
      </c>
      <c r="DR89" s="5">
        <f t="shared" si="155"/>
        <v>45748</v>
      </c>
      <c r="DS89" s="5">
        <f t="shared" si="155"/>
        <v>45778</v>
      </c>
      <c r="DT89" s="5">
        <f t="shared" si="155"/>
        <v>45809</v>
      </c>
    </row>
    <row r="90" spans="1:124" x14ac:dyDescent="0.3">
      <c r="A90" s="8" t="s">
        <v>84</v>
      </c>
      <c r="B90" s="8">
        <f>B7</f>
        <v>15000</v>
      </c>
      <c r="C90" s="8">
        <f t="shared" ref="C90:W90" si="156">C7</f>
        <v>17307.500000000033</v>
      </c>
      <c r="D90" s="8">
        <f t="shared" si="156"/>
        <v>19629.421875000065</v>
      </c>
      <c r="E90" s="8">
        <f t="shared" si="156"/>
        <v>21965.855761718849</v>
      </c>
      <c r="F90" s="8">
        <f t="shared" si="156"/>
        <v>24316.892360229627</v>
      </c>
      <c r="G90" s="8">
        <f t="shared" si="156"/>
        <v>26682.622937481097</v>
      </c>
      <c r="H90" s="8">
        <f t="shared" si="156"/>
        <v>29063.139330840389</v>
      </c>
      <c r="I90" s="8">
        <f t="shared" si="156"/>
        <v>31458.533951658177</v>
      </c>
      <c r="J90" s="8">
        <f t="shared" si="156"/>
        <v>33868.899788856077</v>
      </c>
      <c r="K90" s="8">
        <f t="shared" si="156"/>
        <v>36294.330412536459</v>
      </c>
      <c r="L90" s="8">
        <f t="shared" si="156"/>
        <v>38734.919977614845</v>
      </c>
      <c r="M90" s="8">
        <f t="shared" si="156"/>
        <v>41190.76322747497</v>
      </c>
      <c r="N90" s="8">
        <f t="shared" si="156"/>
        <v>43661.955497646719</v>
      </c>
      <c r="O90" s="8">
        <f t="shared" si="156"/>
        <v>46148.592719507047</v>
      </c>
      <c r="P90" s="8">
        <f t="shared" si="156"/>
        <v>48650.771424004</v>
      </c>
      <c r="Q90" s="8">
        <f t="shared" si="156"/>
        <v>51168.588745404057</v>
      </c>
      <c r="R90" s="8">
        <f t="shared" si="156"/>
        <v>53702.142425062862</v>
      </c>
      <c r="S90" s="8">
        <f t="shared" si="156"/>
        <v>56251.530815219536</v>
      </c>
      <c r="T90" s="8">
        <f t="shared" si="156"/>
        <v>58816.852882814695</v>
      </c>
      <c r="U90" s="8">
        <f t="shared" si="156"/>
        <v>61398.20821333232</v>
      </c>
      <c r="V90" s="8">
        <f t="shared" si="156"/>
        <v>63995.697014665682</v>
      </c>
      <c r="W90" s="8">
        <f t="shared" si="156"/>
        <v>66609.420121007381</v>
      </c>
      <c r="X90" s="8">
        <f t="shared" ref="X90:BM90" si="157">X7</f>
        <v>69239.478996763719</v>
      </c>
      <c r="Y90" s="8">
        <f t="shared" si="157"/>
        <v>71885.975740493523</v>
      </c>
      <c r="Z90" s="8">
        <f t="shared" si="157"/>
        <v>74549.013088871638</v>
      </c>
      <c r="AA90" s="8">
        <f t="shared" si="157"/>
        <v>77228.694420677115</v>
      </c>
      <c r="AB90" s="8">
        <f t="shared" si="157"/>
        <v>79925.123760806382</v>
      </c>
      <c r="AC90" s="8">
        <f t="shared" si="157"/>
        <v>82638.405784311457</v>
      </c>
      <c r="AD90" s="8">
        <f t="shared" si="157"/>
        <v>85368.64582046344</v>
      </c>
      <c r="AE90" s="8">
        <f t="shared" si="157"/>
        <v>88115.949856841369</v>
      </c>
      <c r="AF90" s="8">
        <f t="shared" si="157"/>
        <v>90880.424543446657</v>
      </c>
      <c r="AG90" s="8">
        <f t="shared" si="157"/>
        <v>93662.177196843229</v>
      </c>
      <c r="AH90" s="8">
        <f t="shared" si="157"/>
        <v>96461.315804323531</v>
      </c>
      <c r="AI90" s="8">
        <f t="shared" si="157"/>
        <v>99277.949028100586</v>
      </c>
      <c r="AJ90" s="8">
        <f t="shared" si="157"/>
        <v>102112.18620952625</v>
      </c>
      <c r="AK90" s="8">
        <f t="shared" si="157"/>
        <v>104964.13737333582</v>
      </c>
      <c r="AL90" s="8">
        <f t="shared" si="157"/>
        <v>107833.91323191921</v>
      </c>
      <c r="AM90" s="8">
        <f t="shared" si="157"/>
        <v>110721.62518961875</v>
      </c>
      <c r="AN90" s="8">
        <f t="shared" si="157"/>
        <v>113627.3853470539</v>
      </c>
      <c r="AO90" s="8">
        <f t="shared" si="157"/>
        <v>116551.30650547303</v>
      </c>
      <c r="AP90" s="8">
        <f t="shared" si="157"/>
        <v>119493.50217113228</v>
      </c>
      <c r="AQ90" s="8">
        <f t="shared" si="157"/>
        <v>122454.0865597019</v>
      </c>
      <c r="AR90" s="8">
        <f t="shared" si="157"/>
        <v>125433.17460070008</v>
      </c>
      <c r="AS90" s="8">
        <f t="shared" si="157"/>
        <v>128430.88194195449</v>
      </c>
      <c r="AT90" s="8">
        <f t="shared" si="157"/>
        <v>131447.32495409175</v>
      </c>
      <c r="AU90" s="8">
        <f t="shared" si="157"/>
        <v>134482.62073505486</v>
      </c>
      <c r="AV90" s="8">
        <f t="shared" si="157"/>
        <v>137536.887114649</v>
      </c>
      <c r="AW90" s="8">
        <f t="shared" si="157"/>
        <v>140610.24265911558</v>
      </c>
      <c r="AX90" s="8">
        <f t="shared" si="157"/>
        <v>143702.8066757351</v>
      </c>
      <c r="AY90" s="8">
        <f t="shared" si="157"/>
        <v>146814.69921745849</v>
      </c>
      <c r="AZ90" s="8">
        <f t="shared" si="157"/>
        <v>149946.04108756763</v>
      </c>
      <c r="BA90" s="8">
        <f t="shared" si="157"/>
        <v>153096.95384436497</v>
      </c>
      <c r="BB90" s="8">
        <f t="shared" si="157"/>
        <v>156267.55980589229</v>
      </c>
      <c r="BC90" s="8">
        <f t="shared" si="157"/>
        <v>159457.98205467916</v>
      </c>
      <c r="BD90" s="8">
        <f t="shared" si="157"/>
        <v>162668.34444252096</v>
      </c>
      <c r="BE90" s="8">
        <f t="shared" si="157"/>
        <v>165898.77159528676</v>
      </c>
      <c r="BF90" s="8">
        <f t="shared" si="157"/>
        <v>169149.38891775734</v>
      </c>
      <c r="BG90" s="8">
        <f t="shared" si="157"/>
        <v>172420.32259849337</v>
      </c>
      <c r="BH90" s="8">
        <f t="shared" si="157"/>
        <v>175711.69961473398</v>
      </c>
      <c r="BI90" s="8">
        <f t="shared" si="157"/>
        <v>179023.6477373261</v>
      </c>
      <c r="BJ90" s="8">
        <f t="shared" si="157"/>
        <v>182356.29553568445</v>
      </c>
      <c r="BK90" s="8">
        <f t="shared" si="157"/>
        <v>185709.77238278251</v>
      </c>
      <c r="BL90" s="8">
        <f t="shared" si="157"/>
        <v>189084.20846017494</v>
      </c>
      <c r="BM90" s="8">
        <f t="shared" si="157"/>
        <v>192479.73476305106</v>
      </c>
      <c r="BN90" s="8">
        <f t="shared" ref="BN90:DT91" si="158">BN7</f>
        <v>195896.48310532019</v>
      </c>
      <c r="BO90" s="8">
        <f t="shared" si="158"/>
        <v>199334.58612472849</v>
      </c>
      <c r="BP90" s="8">
        <f t="shared" si="158"/>
        <v>202794.1772880081</v>
      </c>
      <c r="BQ90" s="8">
        <f t="shared" si="158"/>
        <v>206275.3908960582</v>
      </c>
      <c r="BR90" s="8">
        <f t="shared" si="158"/>
        <v>209778.36208915862</v>
      </c>
      <c r="BS90" s="8">
        <f t="shared" si="158"/>
        <v>213303.22685221591</v>
      </c>
      <c r="BT90" s="8">
        <f t="shared" si="158"/>
        <v>216850.1220200423</v>
      </c>
      <c r="BU90" s="8">
        <f t="shared" si="158"/>
        <v>220419.1852826676</v>
      </c>
      <c r="BV90" s="8">
        <f t="shared" si="158"/>
        <v>224010.55519068433</v>
      </c>
      <c r="BW90" s="8">
        <f t="shared" si="158"/>
        <v>227624.37116062615</v>
      </c>
      <c r="BX90" s="8">
        <f t="shared" si="158"/>
        <v>231260.7734803801</v>
      </c>
      <c r="BY90" s="8">
        <f t="shared" si="158"/>
        <v>234919.90331463254</v>
      </c>
      <c r="BZ90" s="8">
        <f t="shared" si="158"/>
        <v>238601.90271034904</v>
      </c>
      <c r="CA90" s="8">
        <f t="shared" si="158"/>
        <v>242306.91460228877</v>
      </c>
      <c r="CB90" s="8">
        <f t="shared" si="158"/>
        <v>246035.08281855311</v>
      </c>
      <c r="CC90" s="8">
        <f t="shared" si="158"/>
        <v>249786.55208616913</v>
      </c>
      <c r="CD90" s="8">
        <f t="shared" si="158"/>
        <v>253561.46803670775</v>
      </c>
      <c r="CE90" s="8">
        <f t="shared" si="158"/>
        <v>257359.97721193722</v>
      </c>
      <c r="CF90" s="8">
        <f t="shared" si="158"/>
        <v>261182.22706951189</v>
      </c>
      <c r="CG90" s="8">
        <f t="shared" si="158"/>
        <v>265028.3659886964</v>
      </c>
      <c r="CH90" s="8">
        <f t="shared" si="158"/>
        <v>268898.54327612586</v>
      </c>
      <c r="CI90" s="8">
        <f t="shared" si="158"/>
        <v>272792.9091716017</v>
      </c>
      <c r="CJ90" s="8">
        <f t="shared" si="158"/>
        <v>276711.61485392431</v>
      </c>
      <c r="CK90" s="8">
        <f t="shared" si="158"/>
        <v>280654.81244676141</v>
      </c>
      <c r="CL90" s="8">
        <f t="shared" si="158"/>
        <v>284622.65502455377</v>
      </c>
      <c r="CM90" s="8">
        <f t="shared" si="158"/>
        <v>288615.2966184573</v>
      </c>
      <c r="CN90" s="8">
        <f t="shared" si="158"/>
        <v>292632.89222232276</v>
      </c>
      <c r="CO90" s="8">
        <f t="shared" si="158"/>
        <v>296675.59779871238</v>
      </c>
      <c r="CP90" s="8">
        <f t="shared" si="158"/>
        <v>300743.57028495439</v>
      </c>
      <c r="CQ90" s="8">
        <f t="shared" si="158"/>
        <v>304836.96759923542</v>
      </c>
      <c r="CR90" s="8">
        <f t="shared" si="158"/>
        <v>308955.94864673074</v>
      </c>
      <c r="CS90" s="8">
        <f t="shared" si="158"/>
        <v>313100.67332577292</v>
      </c>
      <c r="CT90" s="8">
        <f t="shared" si="158"/>
        <v>317271.3025340591</v>
      </c>
      <c r="CU90" s="8">
        <f t="shared" si="158"/>
        <v>321467.99817489705</v>
      </c>
      <c r="CV90" s="8">
        <f t="shared" si="158"/>
        <v>325690.92316349025</v>
      </c>
      <c r="CW90" s="8">
        <f t="shared" si="158"/>
        <v>329940.24143326213</v>
      </c>
      <c r="CX90" s="8">
        <f t="shared" si="158"/>
        <v>334216.11794222012</v>
      </c>
      <c r="CY90" s="8">
        <f t="shared" si="158"/>
        <v>338518.71867935907</v>
      </c>
      <c r="CZ90" s="8">
        <f t="shared" si="158"/>
        <v>342848.21067110513</v>
      </c>
      <c r="DA90" s="8">
        <f t="shared" si="158"/>
        <v>347204.7619877996</v>
      </c>
      <c r="DB90" s="8">
        <f t="shared" si="158"/>
        <v>351588.54175022343</v>
      </c>
      <c r="DC90" s="8">
        <f t="shared" si="158"/>
        <v>355999.72013616242</v>
      </c>
      <c r="DD90" s="8">
        <f t="shared" si="158"/>
        <v>360438.46838701353</v>
      </c>
      <c r="DE90" s="8">
        <f t="shared" si="158"/>
        <v>364904.95881443244</v>
      </c>
      <c r="DF90" s="8">
        <f t="shared" si="158"/>
        <v>369399.36480702274</v>
      </c>
      <c r="DG90" s="8">
        <f t="shared" si="158"/>
        <v>373921.86083706672</v>
      </c>
      <c r="DH90" s="8">
        <f t="shared" si="158"/>
        <v>378472.62246729847</v>
      </c>
      <c r="DI90" s="8">
        <f t="shared" si="158"/>
        <v>383051.8263577192</v>
      </c>
      <c r="DJ90" s="8">
        <f t="shared" si="158"/>
        <v>387659.65027245501</v>
      </c>
      <c r="DK90" s="8">
        <f t="shared" si="158"/>
        <v>392296.27308665792</v>
      </c>
      <c r="DL90" s="8">
        <f t="shared" si="158"/>
        <v>396961.87479344965</v>
      </c>
      <c r="DM90" s="8">
        <f t="shared" si="158"/>
        <v>401656.63651090878</v>
      </c>
      <c r="DN90" s="8">
        <f t="shared" si="158"/>
        <v>406380.74048910203</v>
      </c>
      <c r="DO90" s="8">
        <f t="shared" si="158"/>
        <v>411134.37011715904</v>
      </c>
      <c r="DP90" s="8">
        <f t="shared" si="158"/>
        <v>415917.7099303914</v>
      </c>
      <c r="DQ90" s="8">
        <f t="shared" si="158"/>
        <v>420730.94561745645</v>
      </c>
      <c r="DR90" s="8">
        <f t="shared" si="158"/>
        <v>425574.26402756566</v>
      </c>
      <c r="DS90" s="8">
        <f t="shared" si="158"/>
        <v>430447.85317773803</v>
      </c>
      <c r="DT90" s="8">
        <f t="shared" si="158"/>
        <v>435351.90226009901</v>
      </c>
    </row>
    <row r="91" spans="1:124" x14ac:dyDescent="0.3">
      <c r="A91" s="8" t="s">
        <v>21</v>
      </c>
      <c r="B91" s="8">
        <f>B8</f>
        <v>14999.999999997735</v>
      </c>
      <c r="C91" s="8">
        <f t="shared" ref="C91:W91" si="159">C8</f>
        <v>17159.253761203905</v>
      </c>
      <c r="D91" s="8">
        <f t="shared" si="159"/>
        <v>19332.002858417662</v>
      </c>
      <c r="E91" s="8">
        <f t="shared" si="159"/>
        <v>21518.331637489002</v>
      </c>
      <c r="F91" s="8">
        <f t="shared" si="159"/>
        <v>23718.3249714296</v>
      </c>
      <c r="G91" s="8">
        <f t="shared" si="159"/>
        <v>25932.068263707122</v>
      </c>
      <c r="H91" s="8">
        <f t="shared" si="159"/>
        <v>28159.647451561566</v>
      </c>
      <c r="I91" s="8">
        <f t="shared" si="159"/>
        <v>30401.149009340028</v>
      </c>
      <c r="J91" s="8">
        <f t="shared" si="159"/>
        <v>32656.659951854683</v>
      </c>
      <c r="K91" s="8">
        <f t="shared" si="159"/>
        <v>34926.267837760046</v>
      </c>
      <c r="L91" s="8">
        <f t="shared" si="159"/>
        <v>37210.060772952143</v>
      </c>
      <c r="M91" s="8">
        <f t="shared" si="159"/>
        <v>39508.127413989343</v>
      </c>
      <c r="N91" s="8">
        <f t="shared" si="159"/>
        <v>41820.556971533108</v>
      </c>
      <c r="O91" s="8">
        <f t="shared" si="159"/>
        <v>44147.439213811325</v>
      </c>
      <c r="P91" s="8">
        <f t="shared" si="159"/>
        <v>46488.86447010385</v>
      </c>
      <c r="Q91" s="8">
        <f t="shared" si="159"/>
        <v>48844.923634248262</v>
      </c>
      <c r="R91" s="8">
        <f t="shared" si="159"/>
        <v>51215.708168168538</v>
      </c>
      <c r="S91" s="8">
        <f t="shared" si="159"/>
        <v>53601.310105425735</v>
      </c>
      <c r="T91" s="8">
        <f t="shared" si="159"/>
        <v>56001.82205479085</v>
      </c>
      <c r="U91" s="8">
        <f t="shared" si="159"/>
        <v>58417.337203839583</v>
      </c>
      <c r="V91" s="8">
        <f t="shared" si="159"/>
        <v>60847.949322569766</v>
      </c>
      <c r="W91" s="8">
        <f t="shared" si="159"/>
        <v>63293.752767042039</v>
      </c>
      <c r="X91" s="8">
        <f t="shared" ref="X91:BM91" si="160">X8</f>
        <v>65754.842483042303</v>
      </c>
      <c r="Y91" s="8">
        <f t="shared" si="160"/>
        <v>68231.314009767477</v>
      </c>
      <c r="Z91" s="8">
        <f t="shared" si="160"/>
        <v>70723.263483534814</v>
      </c>
      <c r="AA91" s="8">
        <f t="shared" si="160"/>
        <v>73230.78764151322</v>
      </c>
      <c r="AB91" s="8">
        <f t="shared" si="160"/>
        <v>75753.983825478746</v>
      </c>
      <c r="AC91" s="8">
        <f t="shared" si="160"/>
        <v>78292.94998559427</v>
      </c>
      <c r="AD91" s="8">
        <f t="shared" si="160"/>
        <v>80847.784684210477</v>
      </c>
      <c r="AE91" s="8">
        <f t="shared" si="160"/>
        <v>83418.587099692959</v>
      </c>
      <c r="AF91" s="8">
        <f t="shared" si="160"/>
        <v>86005.457030272286</v>
      </c>
      <c r="AG91" s="8">
        <f t="shared" si="160"/>
        <v>88608.494897917772</v>
      </c>
      <c r="AH91" s="8">
        <f t="shared" si="160"/>
        <v>91227.801752235959</v>
      </c>
      <c r="AI91" s="8">
        <f t="shared" si="160"/>
        <v>93863.479274393612</v>
      </c>
      <c r="AJ91" s="8">
        <f t="shared" si="160"/>
        <v>96515.629781064708</v>
      </c>
      <c r="AK91" s="8">
        <f t="shared" si="160"/>
        <v>99184.356228402641</v>
      </c>
      <c r="AL91" s="8">
        <f t="shared" si="160"/>
        <v>101869.7622160364</v>
      </c>
      <c r="AM91" s="8">
        <f t="shared" si="160"/>
        <v>104571.95199109282</v>
      </c>
      <c r="AN91" s="8">
        <f t="shared" si="160"/>
        <v>107291.03045224343</v>
      </c>
      <c r="AO91" s="8">
        <f t="shared" si="160"/>
        <v>110027.10315377613</v>
      </c>
      <c r="AP91" s="8">
        <f t="shared" si="160"/>
        <v>112780.27630969347</v>
      </c>
      <c r="AQ91" s="8">
        <f t="shared" si="160"/>
        <v>115550.65679783534</v>
      </c>
      <c r="AR91" s="8">
        <f t="shared" si="160"/>
        <v>118338.35216402794</v>
      </c>
      <c r="AS91" s="8">
        <f t="shared" si="160"/>
        <v>121143.4706262594</v>
      </c>
      <c r="AT91" s="8">
        <f t="shared" si="160"/>
        <v>123966.12107887975</v>
      </c>
      <c r="AU91" s="8">
        <f t="shared" si="160"/>
        <v>126806.41309682897</v>
      </c>
      <c r="AV91" s="8">
        <f t="shared" si="160"/>
        <v>129664.4569398904</v>
      </c>
      <c r="AW91" s="8">
        <f t="shared" si="160"/>
        <v>132540.36355697093</v>
      </c>
      <c r="AX91" s="8">
        <f t="shared" si="160"/>
        <v>135434.24459040823</v>
      </c>
      <c r="AY91" s="8">
        <f t="shared" si="160"/>
        <v>138346.21238030444</v>
      </c>
      <c r="AZ91" s="8">
        <f t="shared" si="160"/>
        <v>141276.37996888757</v>
      </c>
      <c r="BA91" s="8">
        <f t="shared" si="160"/>
        <v>144224.86110489932</v>
      </c>
      <c r="BB91" s="8">
        <f t="shared" si="160"/>
        <v>147191.77024801122</v>
      </c>
      <c r="BC91" s="8">
        <f t="shared" si="160"/>
        <v>150177.22257326744</v>
      </c>
      <c r="BD91" s="8">
        <f t="shared" si="160"/>
        <v>153181.33397555668</v>
      </c>
      <c r="BE91" s="8">
        <f t="shared" si="160"/>
        <v>156204.22107411013</v>
      </c>
      <c r="BF91" s="8">
        <f t="shared" si="160"/>
        <v>159246.00121702952</v>
      </c>
      <c r="BG91" s="8">
        <f t="shared" si="160"/>
        <v>162306.79248584228</v>
      </c>
      <c r="BH91" s="8">
        <f t="shared" si="160"/>
        <v>165386.71370008492</v>
      </c>
      <c r="BI91" s="8">
        <f t="shared" si="160"/>
        <v>168485.88442191671</v>
      </c>
      <c r="BJ91" s="8">
        <f t="shared" si="160"/>
        <v>171604.4249607599</v>
      </c>
      <c r="BK91" s="8">
        <f t="shared" si="160"/>
        <v>174742.45637797087</v>
      </c>
      <c r="BL91" s="8">
        <f t="shared" si="160"/>
        <v>177900.10049153949</v>
      </c>
      <c r="BM91" s="8">
        <f t="shared" si="160"/>
        <v>181077.47988081785</v>
      </c>
      <c r="BN91" s="8">
        <f t="shared" si="158"/>
        <v>184274.71789127914</v>
      </c>
      <c r="BO91" s="8">
        <f t="shared" si="158"/>
        <v>187491.93863930576</v>
      </c>
      <c r="BP91" s="8">
        <f t="shared" si="158"/>
        <v>190729.26701700769</v>
      </c>
      <c r="BQ91" s="8">
        <f t="shared" si="158"/>
        <v>193986.82869707025</v>
      </c>
      <c r="BR91" s="8">
        <f t="shared" si="158"/>
        <v>197264.75013763315</v>
      </c>
      <c r="BS91" s="8">
        <f t="shared" si="158"/>
        <v>200563.15858719955</v>
      </c>
      <c r="BT91" s="8">
        <f t="shared" si="158"/>
        <v>203882.18208957583</v>
      </c>
      <c r="BU91" s="8">
        <f t="shared" si="158"/>
        <v>207221.94948884187</v>
      </c>
      <c r="BV91" s="8">
        <f t="shared" si="158"/>
        <v>210582.59043435339</v>
      </c>
      <c r="BW91" s="8">
        <f t="shared" si="158"/>
        <v>213964.23538577443</v>
      </c>
      <c r="BX91" s="8">
        <f t="shared" si="158"/>
        <v>217367.0156181416</v>
      </c>
      <c r="BY91" s="8">
        <f t="shared" si="158"/>
        <v>220791.06322696127</v>
      </c>
      <c r="BZ91" s="8">
        <f t="shared" si="158"/>
        <v>224236.51113333608</v>
      </c>
      <c r="CA91" s="8">
        <f t="shared" si="158"/>
        <v>227703.49308912561</v>
      </c>
      <c r="CB91" s="8">
        <f t="shared" si="158"/>
        <v>231192.14368213882</v>
      </c>
      <c r="CC91" s="8">
        <f t="shared" si="158"/>
        <v>234702.59834135845</v>
      </c>
      <c r="CD91" s="8">
        <f t="shared" si="158"/>
        <v>238234.99334219826</v>
      </c>
      <c r="CE91" s="8">
        <f t="shared" si="158"/>
        <v>241789.46581179311</v>
      </c>
      <c r="CF91" s="8">
        <f t="shared" si="158"/>
        <v>245366.15373432302</v>
      </c>
      <c r="CG91" s="8">
        <f t="shared" si="158"/>
        <v>248965.19595636887</v>
      </c>
      <c r="CH91" s="8">
        <f t="shared" si="158"/>
        <v>252586.73219230236</v>
      </c>
      <c r="CI91" s="8">
        <f t="shared" si="158"/>
        <v>256230.90302971046</v>
      </c>
      <c r="CJ91" s="8">
        <f t="shared" si="158"/>
        <v>259897.84993485245</v>
      </c>
      <c r="CK91" s="8">
        <f t="shared" si="158"/>
        <v>263587.71525815141</v>
      </c>
      <c r="CL91" s="8">
        <f t="shared" si="158"/>
        <v>267300.64223972114</v>
      </c>
      <c r="CM91" s="8">
        <f t="shared" si="158"/>
        <v>271036.77501492575</v>
      </c>
      <c r="CN91" s="8">
        <f t="shared" si="158"/>
        <v>274796.25861997512</v>
      </c>
      <c r="CO91" s="8">
        <f t="shared" si="158"/>
        <v>278579.23899755621</v>
      </c>
      <c r="CP91" s="8">
        <f t="shared" si="158"/>
        <v>282385.86300249718</v>
      </c>
      <c r="CQ91" s="8">
        <f t="shared" si="158"/>
        <v>286216.27840746904</v>
      </c>
      <c r="CR91" s="8">
        <f t="shared" si="158"/>
        <v>290070.63390872197</v>
      </c>
      <c r="CS91" s="8">
        <f t="shared" si="158"/>
        <v>293949.07913185778</v>
      </c>
      <c r="CT91" s="8">
        <f t="shared" si="158"/>
        <v>297851.76463763812</v>
      </c>
      <c r="CU91" s="8">
        <f t="shared" si="158"/>
        <v>301778.84192782949</v>
      </c>
      <c r="CV91" s="8">
        <f t="shared" si="158"/>
        <v>305730.46345108462</v>
      </c>
      <c r="CW91" s="8">
        <f t="shared" si="158"/>
        <v>309706.78260886017</v>
      </c>
      <c r="CX91" s="8">
        <f t="shared" si="158"/>
        <v>313707.95376137178</v>
      </c>
      <c r="CY91" s="8">
        <f t="shared" si="158"/>
        <v>317734.13223358651</v>
      </c>
      <c r="CZ91" s="8">
        <f t="shared" si="158"/>
        <v>321785.47432125278</v>
      </c>
      <c r="DA91" s="8">
        <f t="shared" si="158"/>
        <v>325862.1372969668</v>
      </c>
      <c r="DB91" s="8">
        <f t="shared" si="158"/>
        <v>329964.27941627911</v>
      </c>
      <c r="DC91" s="8">
        <f t="shared" si="158"/>
        <v>334092.05992383714</v>
      </c>
      <c r="DD91" s="8">
        <f t="shared" si="158"/>
        <v>338245.6390595673</v>
      </c>
      <c r="DE91" s="8">
        <f t="shared" si="158"/>
        <v>342425.17806489585</v>
      </c>
      <c r="DF91" s="8">
        <f t="shared" si="158"/>
        <v>346630.83918900776</v>
      </c>
      <c r="DG91" s="8">
        <f t="shared" si="158"/>
        <v>350862.78569514526</v>
      </c>
      <c r="DH91" s="8">
        <f t="shared" si="158"/>
        <v>355121.18186694611</v>
      </c>
      <c r="DI91" s="8">
        <f t="shared" si="158"/>
        <v>359406.1930148208</v>
      </c>
      <c r="DJ91" s="8">
        <f t="shared" si="158"/>
        <v>363717.98548236961</v>
      </c>
      <c r="DK91" s="8">
        <f t="shared" si="158"/>
        <v>368056.72665284062</v>
      </c>
      <c r="DL91" s="8">
        <f t="shared" si="158"/>
        <v>372422.5849556271</v>
      </c>
      <c r="DM91" s="8">
        <f t="shared" si="158"/>
        <v>376815.72987280606</v>
      </c>
      <c r="DN91" s="8">
        <f t="shared" si="158"/>
        <v>381236.33194571733</v>
      </c>
      <c r="DO91" s="8">
        <f t="shared" si="158"/>
        <v>385684.56278158427</v>
      </c>
      <c r="DP91" s="8">
        <f t="shared" si="158"/>
        <v>390160.59506017546</v>
      </c>
      <c r="DQ91" s="8">
        <f t="shared" si="158"/>
        <v>394664.60254050774</v>
      </c>
      <c r="DR91" s="8">
        <f t="shared" si="158"/>
        <v>399196.7600675922</v>
      </c>
      <c r="DS91" s="8">
        <f t="shared" si="158"/>
        <v>403757.24357922096</v>
      </c>
      <c r="DT91" s="8">
        <f t="shared" si="158"/>
        <v>408346.23011279729</v>
      </c>
    </row>
  </sheetData>
  <mergeCells count="2">
    <mergeCell ref="A1:A2"/>
    <mergeCell ref="B1:F2"/>
  </mergeCells>
  <conditionalFormatting sqref="FJ8:XFD8 FJ15:XFD15 A9:B9 X9:ED9">
    <cfRule type="cellIs" dxfId="15" priority="30" operator="lessThan">
      <formula>0</formula>
    </cfRule>
  </conditionalFormatting>
  <conditionalFormatting sqref="A9:B9 X9:XFD9">
    <cfRule type="cellIs" dxfId="14" priority="29" operator="lessThan">
      <formula>0</formula>
    </cfRule>
  </conditionalFormatting>
  <conditionalFormatting sqref="X12:DT12">
    <cfRule type="cellIs" dxfId="13" priority="28" operator="lessThan">
      <formula>0</formula>
    </cfRule>
  </conditionalFormatting>
  <conditionalFormatting sqref="X12:DT12">
    <cfRule type="cellIs" dxfId="12" priority="27" operator="lessThan">
      <formula>0</formula>
    </cfRule>
  </conditionalFormatting>
  <conditionalFormatting sqref="X71:AB74">
    <cfRule type="cellIs" dxfId="11" priority="26" operator="lessThan">
      <formula>0</formula>
    </cfRule>
  </conditionalFormatting>
  <conditionalFormatting sqref="C66:AB68 C46:AB51 C53:AB58">
    <cfRule type="cellIs" dxfId="10" priority="24" operator="greaterThan">
      <formula>0</formula>
    </cfRule>
    <cfRule type="cellIs" dxfId="9" priority="25" operator="lessThan">
      <formula>0</formula>
    </cfRule>
  </conditionalFormatting>
  <conditionalFormatting sqref="X60:AB65">
    <cfRule type="cellIs" dxfId="8" priority="16" operator="greaterThan">
      <formula>0</formula>
    </cfRule>
    <cfRule type="cellIs" dxfId="7" priority="17" operator="lessThan">
      <formula>0</formula>
    </cfRule>
  </conditionalFormatting>
  <conditionalFormatting sqref="C9:W9">
    <cfRule type="cellIs" dxfId="6" priority="15" operator="lessThan">
      <formula>0</formula>
    </cfRule>
  </conditionalFormatting>
  <conditionalFormatting sqref="C9:W9">
    <cfRule type="cellIs" dxfId="5" priority="14" operator="lessThan">
      <formula>0</formula>
    </cfRule>
  </conditionalFormatting>
  <conditionalFormatting sqref="C12:W12">
    <cfRule type="cellIs" dxfId="4" priority="13" operator="lessThan">
      <formula>0</formula>
    </cfRule>
  </conditionalFormatting>
  <conditionalFormatting sqref="C12:W12">
    <cfRule type="cellIs" dxfId="3" priority="12" operator="lessThan">
      <formula>0</formula>
    </cfRule>
  </conditionalFormatting>
  <conditionalFormatting sqref="C71:W74">
    <cfRule type="cellIs" dxfId="2" priority="11" operator="lessThan">
      <formula>0</formula>
    </cfRule>
  </conditionalFormatting>
  <conditionalFormatting sqref="C60:W65">
    <cfRule type="cellIs" dxfId="1" priority="1" operator="greaterThan">
      <formula>0</formula>
    </cfRule>
    <cfRule type="cellIs" dxfId="0" priority="2" operator="lessThan">
      <formula>0</formula>
    </cfRule>
  </conditionalFormatting>
  <hyperlinks>
    <hyperlink ref="B1" r:id="rId1"/>
  </hyperlinks>
  <pageMargins left="0.7" right="0.7" top="0.75" bottom="0.75" header="0.3" footer="0.3"/>
  <pageSetup orientation="portrait" horizontalDpi="200" verticalDpi="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Laskuri</vt:lpstr>
      <vt:lpstr>Seuranta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2015-04-24T22:07:23Z</dcterms:created>
  <dcterms:modified xsi:type="dcterms:W3CDTF">2015-04-27T15:58:00Z</dcterms:modified>
</cp:coreProperties>
</file>